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Revenue" sheetId="2" r:id="rId5"/>
    <sheet state="visible" name="Expenditures" sheetId="3" r:id="rId6"/>
    <sheet state="visible" name="Assumptions" sheetId="4" r:id="rId7"/>
  </sheets>
  <definedNames/>
  <calcPr/>
  <extLst>
    <ext uri="GoogleSheetsCustomDataVersion1">
      <go:sheetsCustomData xmlns:go="http://customooxmlschemas.google.com/" r:id="rId8" roundtripDataSignature="AMtx7miGIJziVF+S28fvL18kJ2ORLvglMw=="/>
    </ext>
  </extLst>
</workbook>
</file>

<file path=xl/sharedStrings.xml><?xml version="1.0" encoding="utf-8"?>
<sst xmlns="http://schemas.openxmlformats.org/spreadsheetml/2006/main" count="144" uniqueCount="123">
  <si>
    <t>SBHC SAMPLE BUDGET</t>
  </si>
  <si>
    <t>Fiscal Year: _________________</t>
  </si>
  <si>
    <t>Visits</t>
  </si>
  <si>
    <t>Medical</t>
  </si>
  <si>
    <t>Behavioral Health</t>
  </si>
  <si>
    <t>Dental</t>
  </si>
  <si>
    <t>Health Education</t>
  </si>
  <si>
    <t xml:space="preserve">Total </t>
  </si>
  <si>
    <t>Revenue and Other Income</t>
  </si>
  <si>
    <t xml:space="preserve">   Revenue</t>
  </si>
  <si>
    <t xml:space="preserve">      Patient Fees</t>
  </si>
  <si>
    <t xml:space="preserve"> </t>
  </si>
  <si>
    <t xml:space="preserve">      Support from Grants</t>
  </si>
  <si>
    <t>Total Revenue</t>
  </si>
  <si>
    <t>Expenditures</t>
  </si>
  <si>
    <t xml:space="preserve">   Personnel Expenses</t>
  </si>
  <si>
    <t xml:space="preserve">      Salaries and Wages</t>
  </si>
  <si>
    <t xml:space="preserve">      Fringe Benefits</t>
  </si>
  <si>
    <t>Total Personnel Expenses</t>
  </si>
  <si>
    <t xml:space="preserve">   Operating Expenses</t>
  </si>
  <si>
    <t xml:space="preserve">      Office</t>
  </si>
  <si>
    <t xml:space="preserve">      Rent/Utilities</t>
  </si>
  <si>
    <t xml:space="preserve">      Clinical</t>
  </si>
  <si>
    <t xml:space="preserve">      Staff</t>
  </si>
  <si>
    <t xml:space="preserve">      Youth Advisory Board</t>
  </si>
  <si>
    <t>Total Operating Expenses</t>
  </si>
  <si>
    <t>Total Personnel &amp; Operating</t>
  </si>
  <si>
    <t>Indirect (@15%)</t>
  </si>
  <si>
    <t>Total Expenditures</t>
  </si>
  <si>
    <t>Net Revenue Over Expenditures</t>
  </si>
  <si>
    <t>REVENUE</t>
  </si>
  <si>
    <t xml:space="preserve">Provider Type </t>
  </si>
  <si>
    <t>FTE</t>
  </si>
  <si>
    <t>FTE with PTO &amp; admin time removed</t>
  </si>
  <si>
    <t>Hrs/Year</t>
  </si>
  <si>
    <t>Visits/ hour</t>
  </si>
  <si>
    <t>Total Visits</t>
  </si>
  <si>
    <t>Nurse Practioner (Medical)</t>
  </si>
  <si>
    <t>LCSW (Behavioral Health)</t>
  </si>
  <si>
    <t>Dentist (Dental)</t>
  </si>
  <si>
    <t>Health Educator (Health Education)</t>
  </si>
  <si>
    <t>TOTAL VISITS</t>
  </si>
  <si>
    <t>Payer Mix Allocation</t>
  </si>
  <si>
    <t>%</t>
  </si>
  <si>
    <t>Rate</t>
  </si>
  <si>
    <t>$ Amount</t>
  </si>
  <si>
    <t>Medical visits</t>
  </si>
  <si>
    <t>MEDI-CAL</t>
  </si>
  <si>
    <t>FAMILY PACT</t>
  </si>
  <si>
    <t>PRIVATE INS</t>
  </si>
  <si>
    <t>UNINSURED</t>
  </si>
  <si>
    <t>Medical Total</t>
  </si>
  <si>
    <t>Behavioral Health visits</t>
  </si>
  <si>
    <t>Behavioral Total</t>
  </si>
  <si>
    <t>Dental visits</t>
  </si>
  <si>
    <t>TOTAL</t>
  </si>
  <si>
    <t>Health Education visits</t>
  </si>
  <si>
    <t>SUB-TOTAL VISIT REVENUE</t>
  </si>
  <si>
    <t>LESS BAD DEBT 5%</t>
  </si>
  <si>
    <t>TOTAL PATIENT VISIT REVENUE</t>
  </si>
  <si>
    <t>GRANTS</t>
  </si>
  <si>
    <t>Support from your school (LCFF/LCAP)</t>
  </si>
  <si>
    <t>Private donations</t>
  </si>
  <si>
    <t>Local health department</t>
  </si>
  <si>
    <t>Other government, foundation or corporate grants</t>
  </si>
  <si>
    <t>TOTAL GRANTS</t>
  </si>
  <si>
    <t>EXPENDITURES</t>
  </si>
  <si>
    <t>Personnel Expenses</t>
  </si>
  <si>
    <t>Job Title</t>
  </si>
  <si>
    <t>Total FTE</t>
  </si>
  <si>
    <t>Annual Salary</t>
  </si>
  <si>
    <t>Annual Salary to actual FTE</t>
  </si>
  <si>
    <t>Nurse Practioner</t>
  </si>
  <si>
    <t>LCSW</t>
  </si>
  <si>
    <t xml:space="preserve">Dentist </t>
  </si>
  <si>
    <t>Health Educator</t>
  </si>
  <si>
    <t>Medical Assistant</t>
  </si>
  <si>
    <t>Front Desk</t>
  </si>
  <si>
    <t>Clinic Supervisor</t>
  </si>
  <si>
    <t>Dental Assistant</t>
  </si>
  <si>
    <t>Total Salary</t>
  </si>
  <si>
    <t>Benefits @26%</t>
  </si>
  <si>
    <t>Operating Expenses</t>
  </si>
  <si>
    <t xml:space="preserve">Office </t>
  </si>
  <si>
    <t xml:space="preserve">   Office Supplies</t>
  </si>
  <si>
    <t xml:space="preserve">   Printing/Copying </t>
  </si>
  <si>
    <t>Rent &amp; Utilities</t>
  </si>
  <si>
    <t xml:space="preserve">   Rent (in kind from school)</t>
  </si>
  <si>
    <t xml:space="preserve">   Phone/Internet (in kind from school)</t>
  </si>
  <si>
    <t xml:space="preserve">   Utilities (in kind from school)</t>
  </si>
  <si>
    <t xml:space="preserve">Clinical </t>
  </si>
  <si>
    <t xml:space="preserve">   Biohazard Waste Pick-up</t>
  </si>
  <si>
    <t xml:space="preserve">   Medical Supplies</t>
  </si>
  <si>
    <t xml:space="preserve">   Dental Supplies</t>
  </si>
  <si>
    <t xml:space="preserve">   EHR Licenses</t>
  </si>
  <si>
    <t xml:space="preserve">   Pharmaceuticals (note: includes reimbursable LARCs)</t>
  </si>
  <si>
    <t xml:space="preserve">   Vaccines (most are in-kind via Vaccines for Children program)</t>
  </si>
  <si>
    <t xml:space="preserve">   Lab</t>
  </si>
  <si>
    <t xml:space="preserve">   Educational  Materials</t>
  </si>
  <si>
    <t xml:space="preserve">Staff </t>
  </si>
  <si>
    <t xml:space="preserve">   Staff meetings/retreats (food, space, trainers)</t>
  </si>
  <si>
    <t xml:space="preserve">   Outside training for staff (registration &amp; travel)</t>
  </si>
  <si>
    <t>Youth Advisory Board</t>
  </si>
  <si>
    <t xml:space="preserve">   Youth stipends for Youth Advisory Board</t>
  </si>
  <si>
    <t xml:space="preserve">   Food for YAB meetings</t>
  </si>
  <si>
    <t>Total Operating</t>
  </si>
  <si>
    <t>Total Personnel + Operating</t>
  </si>
  <si>
    <t>Indirect Costs @ 15%</t>
  </si>
  <si>
    <t>Total Direct and Indirect</t>
  </si>
  <si>
    <t>Notes &amp; Assumptions **Reflecting CA SBHC Trends and Best Practices**</t>
  </si>
  <si>
    <t>1. Health center is run by a FQHC (as is the case for 75% of new SBHCs).</t>
  </si>
  <si>
    <t xml:space="preserve">2. SBHC is an intermittent (satellite) site of a parent FQHC clinic with a $208 PPS rate.  </t>
  </si>
  <si>
    <t>3. SBHC operates 40 hours/week, year-round. There is a community-facing entrance but the focus is on serving students.</t>
  </si>
  <si>
    <t>4. SBHC operates a comprehensive range of services, including primary care medical, integrated behavioral health, dental and clinical health education.</t>
  </si>
  <si>
    <t>5. It also operates a part-time Youth Advisory Board.</t>
  </si>
  <si>
    <t>6. Behavioral health services are focused on mild to moderate mental health concerns and therefore billable through Medi-Cal managed care plans and state wraparound payments.</t>
  </si>
  <si>
    <t>7. Medi-Cal includes: capitation for assigned members via Medi-Cal managed care plans, state wraparound payment for managed care patients, Fee For Service Medi-Cal, Denti-Cal, and other special programs like CHDP Gateway, Minor Consent, Presumptive Eligibility and others.</t>
  </si>
  <si>
    <t>8. Health educator is in clincal setting half-time, additionally runs youth development program and some schoolwide health promotion campaigns.</t>
  </si>
  <si>
    <t>9. All providers have 10% administrative/charting/follow-up time carved out of patient care and 10% paid time off.</t>
  </si>
  <si>
    <t xml:space="preserve">10. LCSW has additional 20% time available for care coordination with school and supporting school staff wellness. </t>
  </si>
  <si>
    <t>11. Rent and all utilities except biohazardous waste are covered by school.</t>
  </si>
  <si>
    <t>12. Uninsured patients are not charged for their care, and the sliding fee scale discount is reduced to zero for SBHC patients.</t>
  </si>
  <si>
    <t>13. The school may have a lower rate of Medi-Cal eligibility/enrollment but the SBHC disproportionately sees Medi-Cal eligible youth.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</si>
</sst>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&quot;$&quot;#,##0.00"/>
    <numFmt numFmtId="165" formatCode="_(* #,##0_);_(* \(#,##0\);_(* &quot;-&quot;??_);_(@_)"/>
    <numFmt numFmtId="166" formatCode="&quot;$&quot;#,##0"/>
    <numFmt numFmtId="167" formatCode="[$$-409]#,##0"/>
    <numFmt numFmtId="168" formatCode="_(&quot;$&quot;* #,##0.00_);_(&quot;$&quot;* \(#,##0.00\);_(&quot;$&quot;* &quot;-&quot;??_);_(@_)"/>
    <numFmt numFmtId="169" formatCode="0.0"/>
    <numFmt numFmtId="170" formatCode="#,###.00;\(#,###.00\);0.00"/>
  </numFmts>
  <fonts count="22">
    <font>
      <sz val="11.0"/>
      <color rgb="FF000000"/>
      <name val="Calibri"/>
      <scheme val="minor"/>
    </font>
    <font>
      <b/>
      <sz val="12.0"/>
      <color theme="1"/>
      <name val="Calibri"/>
    </font>
    <font>
      <sz val="12.0"/>
      <color rgb="FF000000"/>
      <name val="Calibri"/>
    </font>
    <font>
      <sz val="12.0"/>
      <color theme="1"/>
      <name val="Calibri"/>
    </font>
    <font>
      <b/>
      <sz val="12.0"/>
      <color rgb="FF000000"/>
      <name val="Calibri"/>
    </font>
    <font>
      <sz val="12.0"/>
      <color rgb="FF9900FF"/>
      <name val="Calibri"/>
    </font>
    <font>
      <sz val="12.0"/>
      <color rgb="FFFF0000"/>
      <name val="Calibri"/>
    </font>
    <font>
      <b/>
      <sz val="14.0"/>
      <color rgb="FF000000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sz val="11.0"/>
      <color theme="1"/>
      <name val="Calibri"/>
    </font>
    <font>
      <b/>
      <sz val="10.0"/>
      <color theme="1"/>
      <name val="Calibri"/>
    </font>
    <font>
      <b/>
      <sz val="10.0"/>
      <color rgb="FFFF0000"/>
      <name val="Calibri"/>
    </font>
    <font>
      <b/>
      <u/>
      <sz val="11.0"/>
      <color rgb="FF000000"/>
      <name val="Calibri"/>
    </font>
    <font>
      <b/>
      <sz val="11.0"/>
      <color theme="1"/>
      <name val="Calibri"/>
    </font>
    <font>
      <sz val="11.0"/>
      <color rgb="FFFF0000"/>
      <name val="Calibri"/>
    </font>
    <font>
      <b/>
      <sz val="14.0"/>
      <color theme="1"/>
      <name val="Calibri"/>
    </font>
    <font>
      <sz val="10.0"/>
      <color theme="1"/>
      <name val="Calibri"/>
    </font>
    <font>
      <b/>
      <i/>
      <sz val="11.0"/>
      <color theme="1"/>
      <name val="Arial"/>
    </font>
    <font>
      <b/>
      <sz val="11.0"/>
      <color theme="1"/>
      <name val="Arial"/>
    </font>
    <font>
      <b/>
      <i/>
      <sz val="11.0"/>
      <color theme="1"/>
      <name val="Calibri"/>
    </font>
    <font>
      <b/>
      <i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64" xfId="0" applyFont="1" applyNumberFormat="1"/>
    <xf borderId="0" fillId="0" fontId="2" numFmtId="0" xfId="0" applyFont="1"/>
    <xf borderId="0" fillId="0" fontId="3" numFmtId="0" xfId="0" applyFont="1"/>
    <xf borderId="0" fillId="0" fontId="1" numFmtId="164" xfId="0" applyFont="1" applyNumberFormat="1"/>
    <xf borderId="1" fillId="2" fontId="4" numFmtId="0" xfId="0" applyBorder="1" applyFill="1" applyFont="1"/>
    <xf borderId="1" fillId="0" fontId="4" numFmtId="164" xfId="0" applyBorder="1" applyFont="1" applyNumberFormat="1"/>
    <xf borderId="0" fillId="0" fontId="5" numFmtId="0" xfId="0" applyFont="1"/>
    <xf borderId="1" fillId="0" fontId="3" numFmtId="0" xfId="0" applyBorder="1" applyFont="1"/>
    <xf borderId="1" fillId="0" fontId="3" numFmtId="165" xfId="0" applyBorder="1" applyFont="1" applyNumberFormat="1"/>
    <xf borderId="1" fillId="0" fontId="1" numFmtId="0" xfId="0" applyBorder="1" applyFont="1"/>
    <xf borderId="1" fillId="0" fontId="1" numFmtId="165" xfId="0" applyBorder="1" applyFont="1" applyNumberFormat="1"/>
    <xf borderId="0" fillId="0" fontId="4" numFmtId="164" xfId="0" applyFont="1" applyNumberFormat="1"/>
    <xf borderId="1" fillId="2" fontId="4" numFmtId="0" xfId="0" applyAlignment="1" applyBorder="1" applyFont="1">
      <alignment horizontal="left" shrinkToFit="0" vertical="top" wrapText="1"/>
    </xf>
    <xf borderId="1" fillId="0" fontId="1" numFmtId="164" xfId="0" applyBorder="1" applyFont="1" applyNumberFormat="1"/>
    <xf borderId="1" fillId="0" fontId="4" numFmtId="0" xfId="0" applyAlignment="1" applyBorder="1" applyFont="1">
      <alignment horizontal="left" shrinkToFit="0" vertical="top" wrapText="1"/>
    </xf>
    <xf borderId="1" fillId="0" fontId="4" numFmtId="164" xfId="0" applyAlignment="1" applyBorder="1" applyFont="1" applyNumberFormat="1">
      <alignment horizontal="left"/>
    </xf>
    <xf borderId="1" fillId="0" fontId="2" numFmtId="0" xfId="0" applyAlignment="1" applyBorder="1" applyFont="1">
      <alignment horizontal="left" shrinkToFit="0" vertical="top" wrapText="1"/>
    </xf>
    <xf borderId="1" fillId="0" fontId="1" numFmtId="166" xfId="0" applyBorder="1" applyFont="1" applyNumberFormat="1"/>
    <xf borderId="0" fillId="0" fontId="6" numFmtId="0" xfId="0" applyFont="1"/>
    <xf borderId="1" fillId="0" fontId="1" numFmtId="166" xfId="0" applyAlignment="1" applyBorder="1" applyFont="1" applyNumberFormat="1">
      <alignment shrinkToFit="0" wrapText="1"/>
    </xf>
    <xf borderId="1" fillId="0" fontId="4" numFmtId="166" xfId="0" applyBorder="1" applyFont="1" applyNumberFormat="1"/>
    <xf borderId="1" fillId="3" fontId="1" numFmtId="166" xfId="0" applyBorder="1" applyFill="1" applyFont="1" applyNumberFormat="1"/>
    <xf borderId="0" fillId="0" fontId="4" numFmtId="0" xfId="0" applyFont="1"/>
    <xf borderId="1" fillId="0" fontId="2" numFmtId="166" xfId="0" applyBorder="1" applyFont="1" applyNumberFormat="1"/>
    <xf borderId="1" fillId="0" fontId="2" numFmtId="0" xfId="0" applyAlignment="1" applyBorder="1" applyFont="1">
      <alignment horizontal="left"/>
    </xf>
    <xf borderId="0" fillId="0" fontId="7" numFmtId="0" xfId="0" applyAlignment="1" applyFont="1">
      <alignment shrinkToFit="0" wrapText="1"/>
    </xf>
    <xf borderId="0" fillId="0" fontId="8" numFmtId="0" xfId="0" applyAlignment="1" applyFont="1">
      <alignment shrinkToFit="0" wrapText="1"/>
    </xf>
    <xf borderId="0" fillId="0" fontId="9" numFmtId="0" xfId="0" applyAlignment="1" applyFont="1">
      <alignment shrinkToFit="0" wrapText="1"/>
    </xf>
    <xf borderId="0" fillId="0" fontId="10" numFmtId="0" xfId="0" applyAlignment="1" applyFont="1">
      <alignment shrinkToFit="0" wrapText="1"/>
    </xf>
    <xf borderId="1" fillId="0" fontId="11" numFmtId="0" xfId="0" applyAlignment="1" applyBorder="1" applyFont="1">
      <alignment horizontal="center" shrinkToFit="0" wrapText="1"/>
    </xf>
    <xf borderId="2" fillId="0" fontId="11" numFmtId="0" xfId="0" applyAlignment="1" applyBorder="1" applyFont="1">
      <alignment horizontal="center" shrinkToFit="0" wrapText="1"/>
    </xf>
    <xf borderId="0" fillId="0" fontId="12" numFmtId="0" xfId="0" applyAlignment="1" applyFont="1">
      <alignment horizontal="center" shrinkToFit="0" wrapText="1"/>
    </xf>
    <xf borderId="1" fillId="0" fontId="9" numFmtId="0" xfId="0" applyAlignment="1" applyBorder="1" applyFont="1">
      <alignment shrinkToFit="0" wrapText="1"/>
    </xf>
    <xf borderId="1" fillId="0" fontId="9" numFmtId="1" xfId="0" applyAlignment="1" applyBorder="1" applyFont="1" applyNumberFormat="1">
      <alignment shrinkToFit="0" wrapText="1"/>
    </xf>
    <xf borderId="2" fillId="0" fontId="9" numFmtId="0" xfId="0" applyAlignment="1" applyBorder="1" applyFont="1">
      <alignment shrinkToFit="0" wrapText="1"/>
    </xf>
    <xf borderId="1" fillId="2" fontId="8" numFmtId="0" xfId="0" applyAlignment="1" applyBorder="1" applyFont="1">
      <alignment shrinkToFit="0" wrapText="1"/>
    </xf>
    <xf borderId="3" fillId="2" fontId="8" numFmtId="0" xfId="0" applyAlignment="1" applyBorder="1" applyFont="1">
      <alignment shrinkToFit="0" wrapText="1"/>
    </xf>
    <xf borderId="1" fillId="2" fontId="8" numFmtId="1" xfId="0" applyAlignment="1" applyBorder="1" applyFont="1" applyNumberFormat="1">
      <alignment shrinkToFit="0" wrapText="1"/>
    </xf>
    <xf borderId="0" fillId="0" fontId="13" numFmtId="0" xfId="0" applyAlignment="1" applyFont="1">
      <alignment shrinkToFit="0" wrapText="1"/>
    </xf>
    <xf borderId="1" fillId="0" fontId="8" numFmtId="0" xfId="0" applyAlignment="1" applyBorder="1" applyFont="1">
      <alignment horizontal="left" shrinkToFit="0" wrapText="1"/>
    </xf>
    <xf borderId="1" fillId="0" fontId="8" numFmtId="0" xfId="0" applyAlignment="1" applyBorder="1" applyFont="1">
      <alignment shrinkToFit="0" wrapText="1"/>
    </xf>
    <xf borderId="1" fillId="0" fontId="10" numFmtId="0" xfId="0" applyAlignment="1" applyBorder="1" applyFont="1">
      <alignment horizontal="left" shrinkToFit="0" wrapText="1"/>
    </xf>
    <xf borderId="1" fillId="0" fontId="10" numFmtId="9" xfId="0" applyAlignment="1" applyBorder="1" applyFont="1" applyNumberFormat="1">
      <alignment shrinkToFit="0" wrapText="1"/>
    </xf>
    <xf borderId="1" fillId="0" fontId="10" numFmtId="166" xfId="0" applyAlignment="1" applyBorder="1" applyFont="1" applyNumberFormat="1">
      <alignment shrinkToFit="0" wrapText="1"/>
    </xf>
    <xf borderId="1" fillId="0" fontId="9" numFmtId="166" xfId="0" applyAlignment="1" applyBorder="1" applyFont="1" applyNumberFormat="1">
      <alignment shrinkToFit="0" wrapText="1"/>
    </xf>
    <xf borderId="0" fillId="0" fontId="10" numFmtId="166" xfId="0" applyAlignment="1" applyFont="1" applyNumberFormat="1">
      <alignment shrinkToFit="0" wrapText="1"/>
    </xf>
    <xf borderId="1" fillId="0" fontId="8" numFmtId="167" xfId="0" applyAlignment="1" applyBorder="1" applyFont="1" applyNumberFormat="1">
      <alignment horizontal="left" shrinkToFit="0" wrapText="1"/>
    </xf>
    <xf borderId="1" fillId="0" fontId="9" numFmtId="9" xfId="0" applyAlignment="1" applyBorder="1" applyFont="1" applyNumberFormat="1">
      <alignment shrinkToFit="0" wrapText="1"/>
    </xf>
    <xf borderId="1" fillId="0" fontId="9" numFmtId="0" xfId="0" applyAlignment="1" applyBorder="1" applyFont="1">
      <alignment horizontal="left" shrinkToFit="0" wrapText="1"/>
    </xf>
    <xf borderId="1" fillId="0" fontId="14" numFmtId="0" xfId="0" applyAlignment="1" applyBorder="1" applyFont="1">
      <alignment horizontal="left" shrinkToFit="0" wrapText="1"/>
    </xf>
    <xf borderId="0" fillId="0" fontId="15" numFmtId="0" xfId="0" applyFont="1"/>
    <xf borderId="0" fillId="0" fontId="4" numFmtId="167" xfId="0" applyAlignment="1" applyFont="1" applyNumberFormat="1">
      <alignment horizontal="center" shrinkToFit="0" wrapText="1"/>
    </xf>
    <xf borderId="0" fillId="0" fontId="9" numFmtId="168" xfId="0" applyAlignment="1" applyFont="1" applyNumberFormat="1">
      <alignment shrinkToFit="0" wrapText="1"/>
    </xf>
    <xf borderId="1" fillId="2" fontId="9" numFmtId="0" xfId="0" applyAlignment="1" applyBorder="1" applyFont="1">
      <alignment shrinkToFit="0" wrapText="1"/>
    </xf>
    <xf borderId="1" fillId="2" fontId="8" numFmtId="166" xfId="0" applyAlignment="1" applyBorder="1" applyFont="1" applyNumberFormat="1">
      <alignment shrinkToFit="0" wrapText="1"/>
    </xf>
    <xf borderId="0" fillId="0" fontId="15" numFmtId="0" xfId="0" applyAlignment="1" applyFont="1">
      <alignment shrinkToFit="0" wrapText="1"/>
    </xf>
    <xf borderId="0" fillId="0" fontId="16" numFmtId="0" xfId="0" applyAlignment="1" applyFont="1">
      <alignment shrinkToFit="0" wrapText="1"/>
    </xf>
    <xf borderId="0" fillId="0" fontId="17" numFmtId="0" xfId="0" applyAlignment="1" applyFont="1">
      <alignment horizontal="center" shrinkToFit="0" wrapText="1"/>
    </xf>
    <xf borderId="0" fillId="0" fontId="17" numFmtId="0" xfId="0" applyAlignment="1" applyFont="1">
      <alignment horizontal="right" shrinkToFit="0" wrapText="1"/>
    </xf>
    <xf borderId="0" fillId="0" fontId="17" numFmtId="166" xfId="0" applyAlignment="1" applyFont="1" applyNumberFormat="1">
      <alignment horizontal="right" shrinkToFit="0" wrapText="1"/>
    </xf>
    <xf borderId="0" fillId="0" fontId="17" numFmtId="0" xfId="0" applyAlignment="1" applyFont="1">
      <alignment shrinkToFit="0" wrapText="1"/>
    </xf>
    <xf borderId="1" fillId="2" fontId="14" numFmtId="0" xfId="0" applyAlignment="1" applyBorder="1" applyFont="1">
      <alignment shrinkToFit="0" wrapText="1"/>
    </xf>
    <xf borderId="1" fillId="2" fontId="10" numFmtId="0" xfId="0" applyAlignment="1" applyBorder="1" applyFont="1">
      <alignment horizontal="center" shrinkToFit="0" wrapText="1"/>
    </xf>
    <xf borderId="1" fillId="2" fontId="10" numFmtId="0" xfId="0" applyAlignment="1" applyBorder="1" applyFont="1">
      <alignment horizontal="right" shrinkToFit="0" wrapText="1"/>
    </xf>
    <xf borderId="1" fillId="2" fontId="10" numFmtId="166" xfId="0" applyAlignment="1" applyBorder="1" applyFont="1" applyNumberFormat="1">
      <alignment horizontal="right" shrinkToFit="0" wrapText="1"/>
    </xf>
    <xf borderId="1" fillId="0" fontId="14" numFmtId="0" xfId="0" applyAlignment="1" applyBorder="1" applyFont="1">
      <alignment shrinkToFit="0" wrapText="1"/>
    </xf>
    <xf borderId="1" fillId="0" fontId="14" numFmtId="0" xfId="0" applyAlignment="1" applyBorder="1" applyFont="1">
      <alignment horizontal="center" shrinkToFit="0" wrapText="1"/>
    </xf>
    <xf borderId="1" fillId="0" fontId="14" numFmtId="0" xfId="0" applyAlignment="1" applyBorder="1" applyFont="1">
      <alignment horizontal="right" shrinkToFit="0" wrapText="1"/>
    </xf>
    <xf borderId="1" fillId="0" fontId="8" numFmtId="166" xfId="0" applyAlignment="1" applyBorder="1" applyFont="1" applyNumberFormat="1">
      <alignment horizontal="right" shrinkToFit="0" wrapText="1"/>
    </xf>
    <xf borderId="1" fillId="0" fontId="9" numFmtId="169" xfId="0" applyAlignment="1" applyBorder="1" applyFont="1" applyNumberFormat="1">
      <alignment horizontal="center" shrinkToFit="0" wrapText="1"/>
    </xf>
    <xf borderId="1" fillId="0" fontId="10" numFmtId="166" xfId="0" applyAlignment="1" applyBorder="1" applyFont="1" applyNumberFormat="1">
      <alignment horizontal="right" shrinkToFit="0" wrapText="1"/>
    </xf>
    <xf borderId="1" fillId="0" fontId="9" numFmtId="166" xfId="0" applyAlignment="1" applyBorder="1" applyFont="1" applyNumberFormat="1">
      <alignment horizontal="right" shrinkToFit="0" wrapText="1"/>
    </xf>
    <xf borderId="1" fillId="0" fontId="10" numFmtId="169" xfId="0" applyAlignment="1" applyBorder="1" applyFont="1" applyNumberFormat="1">
      <alignment horizontal="center" shrinkToFit="0" wrapText="1"/>
    </xf>
    <xf borderId="1" fillId="2" fontId="8" numFmtId="0" xfId="0" applyAlignment="1" applyBorder="1" applyFont="1">
      <alignment horizontal="left" shrinkToFit="0" wrapText="1"/>
    </xf>
    <xf borderId="1" fillId="2" fontId="8" numFmtId="170" xfId="0" applyAlignment="1" applyBorder="1" applyFont="1" applyNumberFormat="1">
      <alignment horizontal="center" shrinkToFit="0" wrapText="1"/>
    </xf>
    <xf borderId="1" fillId="2" fontId="8" numFmtId="170" xfId="0" applyAlignment="1" applyBorder="1" applyFont="1" applyNumberFormat="1">
      <alignment horizontal="right" shrinkToFit="0" wrapText="1"/>
    </xf>
    <xf borderId="1" fillId="2" fontId="8" numFmtId="166" xfId="0" applyAlignment="1" applyBorder="1" applyFont="1" applyNumberFormat="1">
      <alignment horizontal="right" shrinkToFit="0" wrapText="1"/>
    </xf>
    <xf borderId="1" fillId="0" fontId="14" numFmtId="170" xfId="0" applyAlignment="1" applyBorder="1" applyFont="1" applyNumberFormat="1">
      <alignment horizontal="center" shrinkToFit="0" wrapText="1"/>
    </xf>
    <xf borderId="1" fillId="0" fontId="14" numFmtId="170" xfId="0" applyAlignment="1" applyBorder="1" applyFont="1" applyNumberFormat="1">
      <alignment horizontal="right" shrinkToFit="0" wrapText="1"/>
    </xf>
    <xf borderId="1" fillId="2" fontId="14" numFmtId="0" xfId="0" applyAlignment="1" applyBorder="1" applyFont="1">
      <alignment horizontal="left" shrinkToFit="0" wrapText="1"/>
    </xf>
    <xf borderId="1" fillId="2" fontId="14" numFmtId="170" xfId="0" applyAlignment="1" applyBorder="1" applyFont="1" applyNumberFormat="1">
      <alignment horizontal="center" shrinkToFit="0" wrapText="1"/>
    </xf>
    <xf borderId="1" fillId="2" fontId="14" numFmtId="170" xfId="0" applyAlignment="1" applyBorder="1" applyFont="1" applyNumberFormat="1">
      <alignment horizontal="right" shrinkToFit="0" wrapText="1"/>
    </xf>
    <xf borderId="1" fillId="2" fontId="14" numFmtId="0" xfId="0" applyAlignment="1" applyBorder="1" applyFont="1">
      <alignment horizontal="center" shrinkToFit="0" wrapText="1"/>
    </xf>
    <xf borderId="1" fillId="2" fontId="14" numFmtId="0" xfId="0" applyAlignment="1" applyBorder="1" applyFont="1">
      <alignment horizontal="right" shrinkToFit="0" wrapText="1"/>
    </xf>
    <xf borderId="1" fillId="0" fontId="18" numFmtId="3" xfId="0" applyAlignment="1" applyBorder="1" applyFont="1" applyNumberFormat="1">
      <alignment horizontal="right" shrinkToFit="0" wrapText="1"/>
    </xf>
    <xf borderId="1" fillId="0" fontId="19" numFmtId="166" xfId="0" applyAlignment="1" applyBorder="1" applyFont="1" applyNumberFormat="1">
      <alignment horizontal="right" shrinkToFit="0" wrapText="1"/>
    </xf>
    <xf borderId="1" fillId="2" fontId="14" numFmtId="3" xfId="0" applyAlignment="1" applyBorder="1" applyFont="1" applyNumberFormat="1">
      <alignment shrinkToFit="0" wrapText="1"/>
    </xf>
    <xf borderId="1" fillId="2" fontId="20" numFmtId="3" xfId="0" applyAlignment="1" applyBorder="1" applyFont="1" applyNumberFormat="1">
      <alignment shrinkToFit="0" wrapText="1"/>
    </xf>
    <xf borderId="1" fillId="2" fontId="20" numFmtId="3" xfId="0" applyAlignment="1" applyBorder="1" applyFont="1" applyNumberFormat="1">
      <alignment horizontal="right" shrinkToFit="0" wrapText="1"/>
    </xf>
    <xf borderId="1" fillId="0" fontId="14" numFmtId="3" xfId="0" applyAlignment="1" applyBorder="1" applyFont="1" applyNumberFormat="1">
      <alignment shrinkToFit="0" wrapText="1"/>
    </xf>
    <xf borderId="1" fillId="0" fontId="20" numFmtId="3" xfId="0" applyAlignment="1" applyBorder="1" applyFont="1" applyNumberFormat="1">
      <alignment shrinkToFit="0" wrapText="1"/>
    </xf>
    <xf borderId="1" fillId="0" fontId="20" numFmtId="3" xfId="0" applyAlignment="1" applyBorder="1" applyFont="1" applyNumberFormat="1">
      <alignment horizontal="right" shrinkToFit="0" wrapText="1"/>
    </xf>
    <xf borderId="1" fillId="0" fontId="10" numFmtId="3" xfId="0" applyAlignment="1" applyBorder="1" applyFont="1" applyNumberFormat="1">
      <alignment shrinkToFit="0" wrapText="1"/>
    </xf>
    <xf borderId="1" fillId="0" fontId="10" numFmtId="3" xfId="0" applyAlignment="1" applyBorder="1" applyFont="1" applyNumberFormat="1">
      <alignment horizontal="right" shrinkToFit="0" wrapText="1"/>
    </xf>
    <xf borderId="1" fillId="0" fontId="10" numFmtId="0" xfId="0" applyAlignment="1" applyBorder="1" applyFont="1">
      <alignment horizontal="center" shrinkToFit="0" wrapText="1"/>
    </xf>
    <xf borderId="1" fillId="0" fontId="10" numFmtId="0" xfId="0" applyAlignment="1" applyBorder="1" applyFont="1">
      <alignment horizontal="right" shrinkToFit="0" wrapText="1"/>
    </xf>
    <xf borderId="1" fillId="0" fontId="9" numFmtId="3" xfId="0" applyAlignment="1" applyBorder="1" applyFont="1" applyNumberFormat="1">
      <alignment shrinkToFit="0" wrapText="1"/>
    </xf>
    <xf borderId="1" fillId="0" fontId="9" numFmtId="3" xfId="0" applyAlignment="1" applyBorder="1" applyFont="1" applyNumberFormat="1">
      <alignment horizontal="right" shrinkToFit="0" wrapText="1"/>
    </xf>
    <xf borderId="1" fillId="2" fontId="14" numFmtId="166" xfId="0" applyAlignment="1" applyBorder="1" applyFont="1" applyNumberFormat="1">
      <alignment horizontal="right" shrinkToFit="0" wrapText="1"/>
    </xf>
    <xf borderId="1" fillId="0" fontId="14" numFmtId="166" xfId="0" applyAlignment="1" applyBorder="1" applyFont="1" applyNumberFormat="1">
      <alignment horizontal="right" shrinkToFit="0" wrapText="1"/>
    </xf>
    <xf borderId="1" fillId="0" fontId="21" numFmtId="3" xfId="0" applyAlignment="1" applyBorder="1" applyFont="1" applyNumberFormat="1">
      <alignment horizontal="right" shrinkToFit="0" wrapText="1"/>
    </xf>
    <xf borderId="0" fillId="0" fontId="9" numFmtId="166" xfId="0" applyAlignment="1" applyFont="1" applyNumberFormat="1">
      <alignment shrinkToFit="0" wrapText="1"/>
    </xf>
    <xf borderId="0" fillId="0" fontId="2" numFmtId="0" xfId="0" applyAlignment="1" applyFont="1">
      <alignment shrinkToFit="0" wrapText="1"/>
    </xf>
    <xf borderId="0" fillId="0" fontId="4" numFmtId="0" xfId="0" applyAlignment="1" applyFont="1">
      <alignment shrinkToFit="0" wrapText="1"/>
    </xf>
    <xf borderId="0" fillId="0" fontId="3" numFmtId="0" xfId="0" applyAlignment="1" applyFont="1">
      <alignment shrinkToFit="0" wrapText="1"/>
    </xf>
    <xf borderId="0" fillId="0" fontId="8" numFmtId="0" xfId="0" applyFont="1"/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43"/>
    <col customWidth="1" min="2" max="2" width="22.57"/>
    <col customWidth="1" min="3" max="3" width="11.0"/>
    <col customWidth="1" min="5" max="22" width="9.43"/>
  </cols>
  <sheetData>
    <row r="1" ht="15.75" customHeight="1">
      <c r="A1" s="1" t="s">
        <v>0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</row>
    <row r="2" ht="15.75" customHeight="1">
      <c r="A2" s="1" t="s">
        <v>1</v>
      </c>
      <c r="B2" s="5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</row>
    <row r="3" ht="15.75" customHeight="1">
      <c r="A3" s="1"/>
      <c r="B3" s="5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4"/>
    </row>
    <row r="4">
      <c r="A4" s="6" t="s">
        <v>2</v>
      </c>
      <c r="B4" s="7"/>
      <c r="C4" s="3"/>
      <c r="D4" s="4"/>
      <c r="E4" s="3"/>
      <c r="F4" s="3"/>
      <c r="G4" s="3"/>
      <c r="H4" s="3"/>
      <c r="I4" s="3"/>
      <c r="J4" s="8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4"/>
      <c r="Z4" s="4"/>
    </row>
    <row r="5" ht="15.75" customHeight="1">
      <c r="A5" s="9" t="s">
        <v>3</v>
      </c>
      <c r="B5" s="10">
        <f>Revenue!F4</f>
        <v>1996.8</v>
      </c>
      <c r="C5" s="3"/>
      <c r="D5" s="4"/>
      <c r="E5" s="3"/>
      <c r="F5" s="3"/>
      <c r="G5" s="3"/>
      <c r="H5" s="3"/>
      <c r="I5" s="3"/>
      <c r="J5" s="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Y5" s="4"/>
      <c r="Z5" s="4"/>
    </row>
    <row r="6" ht="15.75" customHeight="1">
      <c r="A6" s="9" t="s">
        <v>4</v>
      </c>
      <c r="B6" s="10">
        <f>Revenue!F5</f>
        <v>1248</v>
      </c>
      <c r="C6" s="3"/>
      <c r="D6" s="4"/>
      <c r="E6" s="3"/>
      <c r="F6" s="3"/>
      <c r="G6" s="3"/>
      <c r="H6" s="3"/>
      <c r="I6" s="3"/>
      <c r="J6" s="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4"/>
      <c r="Y6" s="4"/>
      <c r="Z6" s="4"/>
    </row>
    <row r="7" ht="15.75" customHeight="1">
      <c r="A7" s="9" t="s">
        <v>5</v>
      </c>
      <c r="B7" s="10">
        <f>Revenue!F6</f>
        <v>1248</v>
      </c>
      <c r="C7" s="3"/>
      <c r="D7" s="4"/>
      <c r="E7" s="3"/>
      <c r="F7" s="3"/>
      <c r="G7" s="3"/>
      <c r="H7" s="3"/>
      <c r="I7" s="3"/>
      <c r="J7" s="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4"/>
      <c r="Y7" s="4"/>
      <c r="Z7" s="4"/>
    </row>
    <row r="8" ht="15.75" customHeight="1">
      <c r="A8" s="9" t="s">
        <v>6</v>
      </c>
      <c r="B8" s="10">
        <f>Revenue!F7</f>
        <v>832</v>
      </c>
      <c r="C8" s="3"/>
      <c r="D8" s="4"/>
      <c r="E8" s="3"/>
      <c r="F8" s="3"/>
      <c r="G8" s="3"/>
      <c r="H8" s="3"/>
      <c r="I8" s="3"/>
      <c r="J8" s="8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4"/>
      <c r="Z8" s="4"/>
    </row>
    <row r="9" ht="15.75" customHeight="1">
      <c r="A9" s="11" t="s">
        <v>7</v>
      </c>
      <c r="B9" s="12">
        <f>Revenue!F8</f>
        <v>5324.8</v>
      </c>
      <c r="C9" s="3"/>
      <c r="D9" s="4"/>
      <c r="E9" s="3"/>
      <c r="F9" s="3"/>
      <c r="G9" s="3"/>
      <c r="H9" s="3"/>
      <c r="I9" s="3"/>
      <c r="J9" s="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4"/>
      <c r="X9" s="4"/>
      <c r="Y9" s="4"/>
      <c r="Z9" s="4"/>
    </row>
    <row r="10" ht="15.75" customHeight="1">
      <c r="A10" s="3"/>
      <c r="B10" s="13"/>
      <c r="C10" s="3"/>
      <c r="D10" s="4"/>
      <c r="E10" s="3"/>
      <c r="F10" s="3"/>
      <c r="G10" s="3"/>
      <c r="H10" s="3"/>
      <c r="I10" s="3"/>
      <c r="J10" s="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  <c r="X10" s="4"/>
      <c r="Y10" s="4"/>
      <c r="Z10" s="4"/>
    </row>
    <row r="11" ht="15.75" customHeight="1">
      <c r="A11" s="14" t="s">
        <v>8</v>
      </c>
      <c r="B11" s="15"/>
      <c r="C11" s="3"/>
      <c r="D11" s="4"/>
      <c r="E11" s="3"/>
      <c r="F11" s="3"/>
      <c r="G11" s="3"/>
      <c r="H11" s="3"/>
      <c r="I11" s="3"/>
      <c r="J11" s="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4"/>
      <c r="X11" s="4"/>
      <c r="Y11" s="4"/>
      <c r="Z11" s="4"/>
    </row>
    <row r="12" ht="15.75" customHeight="1">
      <c r="A12" s="16" t="s">
        <v>9</v>
      </c>
      <c r="B12" s="17"/>
      <c r="C12" s="3"/>
      <c r="D12" s="4"/>
      <c r="E12" s="3"/>
      <c r="F12" s="3"/>
      <c r="G12" s="3"/>
      <c r="H12" s="3"/>
      <c r="I12" s="3"/>
      <c r="J12" s="8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4"/>
      <c r="X12" s="4"/>
      <c r="Y12" s="4"/>
      <c r="Z12" s="4"/>
    </row>
    <row r="13" ht="15.75" customHeight="1">
      <c r="A13" s="18" t="s">
        <v>10</v>
      </c>
      <c r="B13" s="19">
        <f>Revenue!D43</f>
        <v>663969.102</v>
      </c>
      <c r="C13" s="20" t="s">
        <v>11</v>
      </c>
      <c r="D13" s="4"/>
      <c r="E13" s="3"/>
      <c r="F13" s="3"/>
      <c r="G13" s="3"/>
      <c r="H13" s="3"/>
      <c r="I13" s="3"/>
      <c r="J13" s="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4"/>
      <c r="X13" s="4"/>
      <c r="Y13" s="4"/>
      <c r="Z13" s="4"/>
    </row>
    <row r="14" ht="15.75" customHeight="1">
      <c r="A14" s="18" t="s">
        <v>12</v>
      </c>
      <c r="B14" s="21">
        <f>Revenue!B52</f>
        <v>130000</v>
      </c>
      <c r="C14" s="20"/>
      <c r="E14" s="3"/>
      <c r="F14" s="3"/>
      <c r="G14" s="3"/>
      <c r="H14" s="3"/>
      <c r="I14" s="3"/>
      <c r="J14" s="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  <c r="X14" s="4"/>
      <c r="Y14" s="4"/>
      <c r="Z14" s="4"/>
    </row>
    <row r="15" ht="15.75" customHeight="1">
      <c r="A15" s="16" t="s">
        <v>13</v>
      </c>
      <c r="B15" s="22">
        <f>SUM(B13:B14)</f>
        <v>793969.102</v>
      </c>
      <c r="C15" s="3"/>
      <c r="D15" s="4"/>
      <c r="E15" s="3"/>
      <c r="F15" s="3"/>
      <c r="G15" s="3"/>
      <c r="H15" s="3"/>
      <c r="I15" s="3"/>
      <c r="J15" s="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4"/>
      <c r="X15" s="4"/>
      <c r="Y15" s="4"/>
      <c r="Z15" s="4"/>
    </row>
    <row r="16" ht="15.75" customHeight="1">
      <c r="A16" s="18"/>
      <c r="B16" s="15"/>
      <c r="C16" s="3"/>
      <c r="D16" s="4"/>
      <c r="E16" s="3"/>
      <c r="F16" s="3"/>
      <c r="G16" s="3"/>
      <c r="H16" s="3"/>
      <c r="I16" s="3"/>
      <c r="J16" s="8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4"/>
      <c r="X16" s="4"/>
      <c r="Y16" s="4"/>
      <c r="Z16" s="4"/>
    </row>
    <row r="17" ht="15.75" customHeight="1">
      <c r="A17" s="14" t="s">
        <v>14</v>
      </c>
      <c r="B17" s="7"/>
      <c r="C17" s="3"/>
      <c r="D17" s="4"/>
      <c r="E17" s="3"/>
      <c r="F17" s="3"/>
      <c r="G17" s="3"/>
      <c r="H17" s="3"/>
      <c r="I17" s="3"/>
      <c r="J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4"/>
      <c r="X17" s="4"/>
      <c r="Y17" s="4"/>
      <c r="Z17" s="4"/>
    </row>
    <row r="18" ht="15.75" customHeight="1">
      <c r="A18" s="18" t="s">
        <v>15</v>
      </c>
      <c r="B18" s="15"/>
      <c r="C18" s="3"/>
      <c r="D18" s="4"/>
      <c r="E18" s="3"/>
      <c r="F18" s="3"/>
      <c r="G18" s="3"/>
      <c r="H18" s="3"/>
      <c r="I18" s="3"/>
      <c r="J18" s="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4"/>
      <c r="X18" s="4"/>
      <c r="Y18" s="4"/>
      <c r="Z18" s="4"/>
    </row>
    <row r="19" ht="15.75" customHeight="1">
      <c r="A19" s="18" t="s">
        <v>16</v>
      </c>
      <c r="B19" s="19">
        <f>Expenditures!D13</f>
        <v>495800</v>
      </c>
      <c r="C19" s="3"/>
      <c r="D19" s="4"/>
      <c r="E19" s="3"/>
      <c r="F19" s="3"/>
      <c r="G19" s="3"/>
      <c r="H19" s="3"/>
      <c r="I19" s="3"/>
      <c r="J19" s="8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4"/>
      <c r="X19" s="4"/>
      <c r="Y19" s="4"/>
      <c r="Z19" s="4"/>
    </row>
    <row r="20" ht="15.75" customHeight="1">
      <c r="A20" s="18" t="s">
        <v>17</v>
      </c>
      <c r="B20" s="19">
        <f>Expenditures!D15</f>
        <v>128908</v>
      </c>
      <c r="C20" s="20"/>
      <c r="D20" s="4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4"/>
      <c r="X20" s="4"/>
      <c r="Y20" s="4"/>
      <c r="Z20" s="4"/>
    </row>
    <row r="21" ht="15.75" customHeight="1">
      <c r="A21" s="16" t="s">
        <v>18</v>
      </c>
      <c r="B21" s="19">
        <f>SUM(B19:B20)</f>
        <v>624708</v>
      </c>
      <c r="C21" s="20"/>
      <c r="D21" s="4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4"/>
      <c r="X21" s="4"/>
      <c r="Y21" s="4"/>
      <c r="Z21" s="4"/>
    </row>
    <row r="22" ht="15.75" customHeight="1">
      <c r="A22" s="16"/>
      <c r="B22" s="23"/>
      <c r="C22" s="20"/>
      <c r="D22" s="4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4"/>
      <c r="X22" s="4"/>
      <c r="Y22" s="4"/>
      <c r="Z22" s="4"/>
    </row>
    <row r="23" ht="15.75" customHeight="1">
      <c r="A23" s="16" t="s">
        <v>19</v>
      </c>
      <c r="B23" s="23"/>
      <c r="C23" s="20"/>
      <c r="D23" s="4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4"/>
      <c r="X23" s="4"/>
      <c r="Y23" s="4"/>
      <c r="Z23" s="4"/>
    </row>
    <row r="24" ht="15.75" customHeight="1">
      <c r="A24" s="18" t="s">
        <v>20</v>
      </c>
      <c r="B24" s="19">
        <f>SUM(Expenditures!D21:D22)</f>
        <v>2900</v>
      </c>
      <c r="C24" s="20"/>
      <c r="D24" s="4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4"/>
      <c r="X24" s="4"/>
      <c r="Y24" s="4"/>
      <c r="Z24" s="4"/>
    </row>
    <row r="25" ht="15.75" customHeight="1">
      <c r="A25" s="18" t="s">
        <v>21</v>
      </c>
      <c r="B25" s="19">
        <f>SUM(Expenditures!D24:D26)</f>
        <v>0</v>
      </c>
      <c r="C25" s="20"/>
      <c r="D25" s="4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4"/>
      <c r="X25" s="4"/>
      <c r="Y25" s="4"/>
      <c r="Z25" s="4"/>
    </row>
    <row r="26" ht="15.75" customHeight="1">
      <c r="A26" s="18" t="s">
        <v>22</v>
      </c>
      <c r="B26" s="19">
        <f>SUM(Expenditures!D28:D35)</f>
        <v>54800</v>
      </c>
      <c r="C26" s="20"/>
      <c r="D26" s="4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4"/>
      <c r="X26" s="4"/>
      <c r="Y26" s="4"/>
      <c r="Z26" s="4"/>
    </row>
    <row r="27" ht="15.75" customHeight="1">
      <c r="A27" s="18" t="s">
        <v>23</v>
      </c>
      <c r="B27" s="19">
        <f>SUM(Expenditures!D37:D38)</f>
        <v>5000</v>
      </c>
      <c r="C27" s="20"/>
      <c r="D27" s="4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4"/>
      <c r="X27" s="4"/>
      <c r="Y27" s="4"/>
      <c r="Z27" s="4"/>
    </row>
    <row r="28" ht="15.75" customHeight="1">
      <c r="A28" s="18" t="s">
        <v>24</v>
      </c>
      <c r="B28" s="19">
        <f>SUM(Expenditures!D40:D41)</f>
        <v>3000</v>
      </c>
      <c r="C28" s="20"/>
      <c r="D28" s="4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4"/>
      <c r="X28" s="4"/>
      <c r="Y28" s="4"/>
      <c r="Z28" s="4"/>
    </row>
    <row r="29" ht="15.75" customHeight="1">
      <c r="A29" s="16" t="s">
        <v>25</v>
      </c>
      <c r="B29" s="19">
        <f>SUM(B24:B28)</f>
        <v>65700</v>
      </c>
      <c r="C29" s="24"/>
      <c r="D29" s="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4"/>
      <c r="X29" s="4"/>
      <c r="Y29" s="4"/>
      <c r="Z29" s="4"/>
    </row>
    <row r="30" ht="15.75" customHeight="1">
      <c r="A30" s="16"/>
      <c r="B30" s="19"/>
      <c r="C30" s="24"/>
      <c r="D30" s="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4"/>
      <c r="X30" s="4"/>
      <c r="Y30" s="4"/>
      <c r="Z30" s="4"/>
    </row>
    <row r="31" ht="15.75" customHeight="1">
      <c r="A31" s="16" t="s">
        <v>26</v>
      </c>
      <c r="B31" s="19">
        <f>B21+B29</f>
        <v>690408</v>
      </c>
      <c r="C31" s="24"/>
      <c r="D31" s="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4"/>
      <c r="X31" s="4"/>
      <c r="Y31" s="4"/>
      <c r="Z31" s="4"/>
    </row>
    <row r="32" ht="15.75" customHeight="1">
      <c r="A32" s="18" t="s">
        <v>27</v>
      </c>
      <c r="B32" s="25">
        <f>B31*0.15</f>
        <v>103561.2</v>
      </c>
      <c r="C32" s="24"/>
      <c r="D32" s="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4"/>
      <c r="X32" s="4"/>
      <c r="Y32" s="4"/>
      <c r="Z32" s="4"/>
    </row>
    <row r="33" ht="15.75" customHeight="1">
      <c r="A33" s="16"/>
      <c r="B33" s="19"/>
      <c r="C33" s="24"/>
      <c r="D33" s="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4"/>
      <c r="X33" s="4"/>
      <c r="Y33" s="4"/>
      <c r="Z33" s="4"/>
    </row>
    <row r="34" ht="15.75" customHeight="1">
      <c r="A34" s="16" t="s">
        <v>28</v>
      </c>
      <c r="B34" s="19">
        <f>B31+B32</f>
        <v>793969.2</v>
      </c>
      <c r="C34" s="3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4"/>
      <c r="Y34" s="4"/>
      <c r="Z34" s="4"/>
    </row>
    <row r="35" ht="15.75" customHeight="1">
      <c r="A35" s="26"/>
      <c r="B35" s="22"/>
      <c r="C35" s="3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4"/>
      <c r="Y35" s="4"/>
      <c r="Z35" s="4"/>
    </row>
    <row r="36" ht="15.75" customHeight="1">
      <c r="A36" s="16" t="s">
        <v>29</v>
      </c>
      <c r="B36" s="19">
        <f>B15-B34</f>
        <v>-0.0980479999</v>
      </c>
      <c r="C36" s="3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/>
      <c r="X36" s="4"/>
      <c r="Y36" s="4"/>
      <c r="Z36" s="4"/>
    </row>
    <row r="37" ht="15.75" customHeight="1">
      <c r="A37" s="3"/>
      <c r="B37" s="13"/>
      <c r="C37" s="3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4"/>
      <c r="X37" s="4"/>
      <c r="Y37" s="4"/>
      <c r="Z37" s="4"/>
    </row>
    <row r="38" ht="15.75" customHeight="1">
      <c r="A38" s="3"/>
      <c r="B38" s="13"/>
      <c r="C38" s="3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4"/>
      <c r="X38" s="4"/>
      <c r="Y38" s="4"/>
      <c r="Z38" s="4"/>
    </row>
    <row r="39" ht="15.75" customHeight="1">
      <c r="A39" s="3"/>
      <c r="B39" s="13"/>
      <c r="C39" s="3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4"/>
      <c r="X39" s="4"/>
      <c r="Y39" s="4"/>
      <c r="Z39" s="4"/>
    </row>
    <row r="40" ht="15.75" customHeight="1">
      <c r="A40" s="3"/>
      <c r="B40" s="13"/>
      <c r="C40" s="3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4"/>
      <c r="X40" s="4"/>
      <c r="Y40" s="4"/>
      <c r="Z40" s="4"/>
    </row>
    <row r="41" ht="15.75" customHeight="1">
      <c r="A41" s="3"/>
      <c r="B41" s="13"/>
      <c r="C41" s="3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4"/>
      <c r="X41" s="4"/>
      <c r="Y41" s="4"/>
      <c r="Z41" s="4"/>
    </row>
    <row r="42" ht="15.75" customHeight="1">
      <c r="A42" s="3"/>
      <c r="B42" s="2"/>
      <c r="C42" s="3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4"/>
      <c r="X42" s="4"/>
      <c r="Y42" s="4"/>
      <c r="Z42" s="4"/>
    </row>
    <row r="43" ht="15.75" customHeight="1">
      <c r="A43" s="3"/>
      <c r="B43" s="2"/>
      <c r="C43" s="3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4"/>
      <c r="X43" s="4"/>
      <c r="Y43" s="4"/>
      <c r="Z43" s="4"/>
    </row>
    <row r="44" ht="15.75" customHeight="1">
      <c r="A44" s="3"/>
      <c r="B44" s="2"/>
      <c r="C44" s="3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4"/>
      <c r="X44" s="4"/>
      <c r="Y44" s="4"/>
      <c r="Z44" s="4"/>
    </row>
    <row r="45" ht="15.75" customHeight="1">
      <c r="A45" s="3"/>
      <c r="B45" s="2"/>
      <c r="C45" s="3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4"/>
      <c r="X45" s="4"/>
      <c r="Y45" s="4"/>
      <c r="Z45" s="4"/>
    </row>
    <row r="46" ht="15.75" customHeight="1">
      <c r="A46" s="3"/>
      <c r="B46" s="2"/>
      <c r="C46" s="3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4"/>
      <c r="X46" s="4"/>
      <c r="Y46" s="4"/>
      <c r="Z46" s="4"/>
    </row>
    <row r="47" ht="15.75" customHeight="1">
      <c r="A47" s="3"/>
      <c r="B47" s="2"/>
      <c r="C47" s="3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4"/>
      <c r="X47" s="4"/>
      <c r="Y47" s="4"/>
      <c r="Z47" s="4"/>
    </row>
    <row r="48" ht="15.75" customHeight="1">
      <c r="A48" s="3"/>
      <c r="B48" s="2"/>
      <c r="C48" s="3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4"/>
      <c r="X48" s="4"/>
      <c r="Y48" s="4"/>
      <c r="Z48" s="4"/>
    </row>
    <row r="49" ht="15.75" customHeight="1">
      <c r="A49" s="3"/>
      <c r="B49" s="2"/>
      <c r="C49" s="3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4"/>
      <c r="X49" s="4"/>
      <c r="Y49" s="4"/>
      <c r="Z49" s="4"/>
    </row>
    <row r="50" ht="15.75" customHeight="1">
      <c r="A50" s="3"/>
      <c r="B50" s="2"/>
      <c r="C50" s="3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4"/>
      <c r="X50" s="4"/>
      <c r="Y50" s="4"/>
      <c r="Z50" s="4"/>
    </row>
    <row r="51" ht="15.75" customHeight="1">
      <c r="A51" s="3"/>
      <c r="B51" s="2"/>
      <c r="C51" s="3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4"/>
      <c r="X51" s="4"/>
      <c r="Y51" s="4"/>
      <c r="Z51" s="4"/>
    </row>
    <row r="52" ht="15.75" customHeight="1">
      <c r="A52" s="3"/>
      <c r="B52" s="2"/>
      <c r="C52" s="3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4"/>
      <c r="X52" s="4"/>
      <c r="Y52" s="4"/>
      <c r="Z52" s="4"/>
    </row>
    <row r="53" ht="15.75" customHeight="1">
      <c r="A53" s="3"/>
      <c r="B53" s="2"/>
      <c r="C53" s="3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4"/>
      <c r="X53" s="4"/>
      <c r="Y53" s="4"/>
      <c r="Z53" s="4"/>
    </row>
    <row r="54" ht="15.75" customHeight="1">
      <c r="A54" s="3"/>
      <c r="B54" s="2"/>
      <c r="C54" s="3"/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4"/>
      <c r="X54" s="4"/>
      <c r="Y54" s="4"/>
      <c r="Z54" s="4"/>
    </row>
    <row r="55" ht="15.75" customHeight="1">
      <c r="A55" s="3"/>
      <c r="B55" s="2"/>
      <c r="C55" s="3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4"/>
      <c r="X55" s="4"/>
      <c r="Y55" s="4"/>
      <c r="Z55" s="4"/>
    </row>
    <row r="56" ht="15.75" customHeight="1">
      <c r="A56" s="3"/>
      <c r="B56" s="2"/>
      <c r="C56" s="3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4"/>
      <c r="X56" s="4"/>
      <c r="Y56" s="4"/>
      <c r="Z56" s="4"/>
    </row>
    <row r="57" ht="15.75" customHeight="1">
      <c r="A57" s="3"/>
      <c r="B57" s="2"/>
      <c r="C57" s="3"/>
      <c r="D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  <c r="X57" s="4"/>
      <c r="Y57" s="4"/>
      <c r="Z57" s="4"/>
    </row>
    <row r="58" ht="15.75" customHeight="1">
      <c r="A58" s="3"/>
      <c r="B58" s="2"/>
      <c r="C58" s="3"/>
      <c r="D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4"/>
      <c r="X58" s="4"/>
      <c r="Y58" s="4"/>
      <c r="Z58" s="4"/>
    </row>
    <row r="59" ht="15.75" customHeight="1">
      <c r="A59" s="3"/>
      <c r="B59" s="2"/>
      <c r="C59" s="3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4"/>
      <c r="X59" s="4"/>
      <c r="Y59" s="4"/>
      <c r="Z59" s="4"/>
    </row>
    <row r="60" ht="15.75" customHeight="1">
      <c r="A60" s="3"/>
      <c r="B60" s="2"/>
      <c r="C60" s="3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4"/>
      <c r="X60" s="4"/>
      <c r="Y60" s="4"/>
      <c r="Z60" s="4"/>
    </row>
    <row r="61" ht="15.75" customHeight="1">
      <c r="A61" s="3"/>
      <c r="B61" s="2"/>
      <c r="C61" s="3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4"/>
      <c r="X61" s="4"/>
      <c r="Y61" s="4"/>
      <c r="Z61" s="4"/>
    </row>
    <row r="62" ht="15.75" customHeight="1">
      <c r="A62" s="3"/>
      <c r="B62" s="2"/>
      <c r="C62" s="3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4"/>
      <c r="X62" s="4"/>
      <c r="Y62" s="4"/>
      <c r="Z62" s="4"/>
    </row>
    <row r="63" ht="15.75" customHeight="1">
      <c r="A63" s="3"/>
      <c r="B63" s="2"/>
      <c r="C63" s="3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4"/>
      <c r="X63" s="4"/>
      <c r="Y63" s="4"/>
      <c r="Z63" s="4"/>
    </row>
    <row r="64" ht="15.75" customHeight="1">
      <c r="A64" s="3"/>
      <c r="B64" s="2"/>
      <c r="C64" s="3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4"/>
      <c r="X64" s="4"/>
      <c r="Y64" s="4"/>
      <c r="Z64" s="4"/>
    </row>
    <row r="65" ht="15.75" customHeight="1">
      <c r="A65" s="3"/>
      <c r="B65" s="2"/>
      <c r="C65" s="3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4"/>
      <c r="X65" s="4"/>
      <c r="Y65" s="4"/>
      <c r="Z65" s="4"/>
    </row>
    <row r="66" ht="15.75" customHeight="1">
      <c r="A66" s="3"/>
      <c r="B66" s="2"/>
      <c r="C66" s="3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4"/>
      <c r="X66" s="4"/>
      <c r="Y66" s="4"/>
      <c r="Z66" s="4"/>
    </row>
    <row r="67" ht="15.75" customHeight="1">
      <c r="A67" s="3"/>
      <c r="B67" s="2"/>
      <c r="C67" s="3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4"/>
      <c r="X67" s="4"/>
      <c r="Y67" s="4"/>
      <c r="Z67" s="4"/>
    </row>
    <row r="68" ht="15.75" customHeight="1">
      <c r="A68" s="3"/>
      <c r="B68" s="2"/>
      <c r="C68" s="3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"/>
      <c r="X68" s="4"/>
      <c r="Y68" s="4"/>
      <c r="Z68" s="4"/>
    </row>
    <row r="69" ht="15.75" customHeight="1">
      <c r="A69" s="3"/>
      <c r="B69" s="2"/>
      <c r="C69" s="3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4"/>
      <c r="X69" s="4"/>
      <c r="Y69" s="4"/>
      <c r="Z69" s="4"/>
    </row>
    <row r="70" ht="15.75" customHeight="1">
      <c r="A70" s="3"/>
      <c r="B70" s="2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4"/>
      <c r="Y70" s="4"/>
      <c r="Z70" s="4"/>
    </row>
    <row r="71" ht="15.75" customHeight="1">
      <c r="A71" s="3"/>
      <c r="B71" s="2"/>
      <c r="C71" s="3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4"/>
      <c r="Y71" s="4"/>
      <c r="Z71" s="4"/>
    </row>
    <row r="72" ht="15.75" customHeight="1">
      <c r="A72" s="3"/>
      <c r="B72" s="2"/>
      <c r="C72" s="3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4"/>
      <c r="Y72" s="4"/>
      <c r="Z72" s="4"/>
    </row>
    <row r="73" ht="15.75" customHeight="1">
      <c r="A73" s="3"/>
      <c r="B73" s="2"/>
      <c r="C73" s="3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4"/>
      <c r="Y73" s="4"/>
      <c r="Z73" s="4"/>
    </row>
    <row r="74" ht="15.75" customHeight="1">
      <c r="A74" s="3"/>
      <c r="B74" s="2"/>
      <c r="C74" s="3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4"/>
      <c r="Y74" s="4"/>
      <c r="Z74" s="4"/>
    </row>
    <row r="75" ht="15.75" customHeight="1">
      <c r="A75" s="3"/>
      <c r="B75" s="2"/>
      <c r="C75" s="3"/>
      <c r="D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4"/>
      <c r="Y75" s="4"/>
      <c r="Z75" s="4"/>
    </row>
    <row r="76" ht="15.75" customHeight="1">
      <c r="A76" s="3"/>
      <c r="B76" s="2"/>
      <c r="C76" s="3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4"/>
      <c r="Y76" s="4"/>
      <c r="Z76" s="4"/>
    </row>
    <row r="77" ht="15.75" customHeight="1">
      <c r="A77" s="3"/>
      <c r="B77" s="2"/>
      <c r="C77" s="3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4"/>
      <c r="Y77" s="4"/>
      <c r="Z77" s="4"/>
    </row>
    <row r="78" ht="15.75" customHeight="1">
      <c r="A78" s="3"/>
      <c r="B78" s="2"/>
      <c r="C78" s="3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4"/>
      <c r="Y78" s="4"/>
      <c r="Z78" s="4"/>
    </row>
    <row r="79" ht="15.75" customHeight="1">
      <c r="A79" s="3"/>
      <c r="B79" s="2"/>
      <c r="C79" s="3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4"/>
      <c r="Y79" s="4"/>
      <c r="Z79" s="4"/>
    </row>
    <row r="80" ht="15.75" customHeight="1">
      <c r="A80" s="3"/>
      <c r="B80" s="2"/>
      <c r="C80" s="3"/>
      <c r="D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4"/>
      <c r="Y80" s="4"/>
      <c r="Z80" s="4"/>
    </row>
    <row r="81" ht="15.75" customHeight="1">
      <c r="A81" s="3"/>
      <c r="B81" s="2"/>
      <c r="C81" s="3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4"/>
      <c r="Y81" s="4"/>
      <c r="Z81" s="4"/>
    </row>
    <row r="82" ht="15.75" customHeight="1">
      <c r="A82" s="3"/>
      <c r="B82" s="2"/>
      <c r="C82" s="3"/>
      <c r="D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4"/>
      <c r="Y82" s="4"/>
      <c r="Z82" s="4"/>
    </row>
    <row r="83" ht="15.75" customHeight="1">
      <c r="A83" s="3"/>
      <c r="B83" s="2"/>
      <c r="C83" s="3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4"/>
      <c r="Y83" s="4"/>
      <c r="Z83" s="4"/>
    </row>
    <row r="84" ht="15.75" customHeight="1">
      <c r="A84" s="3"/>
      <c r="B84" s="2"/>
      <c r="C84" s="3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4"/>
      <c r="Y84" s="4"/>
      <c r="Z84" s="4"/>
    </row>
    <row r="85" ht="15.75" customHeight="1">
      <c r="A85" s="3"/>
      <c r="B85" s="2"/>
      <c r="C85" s="3"/>
      <c r="D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4"/>
      <c r="Y85" s="4"/>
      <c r="Z85" s="4"/>
    </row>
    <row r="86" ht="15.75" customHeight="1">
      <c r="A86" s="3"/>
      <c r="B86" s="2"/>
      <c r="C86" s="3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4"/>
      <c r="Y86" s="4"/>
      <c r="Z86" s="4"/>
    </row>
    <row r="87" ht="15.75" customHeight="1">
      <c r="A87" s="3"/>
      <c r="B87" s="2"/>
      <c r="C87" s="3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4"/>
      <c r="Y87" s="4"/>
      <c r="Z87" s="4"/>
    </row>
    <row r="88" ht="15.75" customHeight="1">
      <c r="A88" s="3"/>
      <c r="B88" s="2"/>
      <c r="C88" s="3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4"/>
      <c r="Y88" s="4"/>
      <c r="Z88" s="4"/>
    </row>
    <row r="89" ht="15.75" customHeight="1">
      <c r="A89" s="3"/>
      <c r="B89" s="2"/>
      <c r="C89" s="3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4"/>
      <c r="Y89" s="4"/>
      <c r="Z89" s="4"/>
    </row>
    <row r="90" ht="15.75" customHeight="1">
      <c r="A90" s="3"/>
      <c r="B90" s="2"/>
      <c r="C90" s="3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4"/>
      <c r="Y90" s="4"/>
      <c r="Z90" s="4"/>
    </row>
    <row r="91" ht="15.75" customHeight="1">
      <c r="A91" s="3"/>
      <c r="B91" s="2"/>
      <c r="C91" s="3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4"/>
      <c r="Y91" s="4"/>
      <c r="Z91" s="4"/>
    </row>
    <row r="92" ht="15.75" customHeight="1">
      <c r="A92" s="3"/>
      <c r="B92" s="2"/>
      <c r="C92" s="3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4"/>
      <c r="Y92" s="4"/>
      <c r="Z92" s="4"/>
    </row>
    <row r="93" ht="15.75" customHeight="1">
      <c r="A93" s="3"/>
      <c r="B93" s="2"/>
      <c r="C93" s="3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4"/>
      <c r="Y93" s="4"/>
      <c r="Z93" s="4"/>
    </row>
    <row r="94" ht="15.75" customHeight="1">
      <c r="A94" s="3"/>
      <c r="B94" s="2"/>
      <c r="C94" s="3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4"/>
      <c r="Y94" s="4"/>
      <c r="Z94" s="4"/>
    </row>
    <row r="95" ht="15.75" customHeight="1">
      <c r="A95" s="3"/>
      <c r="B95" s="2"/>
      <c r="C95" s="3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4"/>
      <c r="Y95" s="4"/>
      <c r="Z95" s="4"/>
    </row>
    <row r="96" ht="15.75" customHeight="1">
      <c r="A96" s="3"/>
      <c r="B96" s="2"/>
      <c r="C96" s="3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4"/>
      <c r="Y96" s="4"/>
      <c r="Z96" s="4"/>
    </row>
    <row r="97" ht="15.75" customHeight="1">
      <c r="A97" s="3"/>
      <c r="B97" s="2"/>
      <c r="C97" s="3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4"/>
      <c r="Y97" s="4"/>
      <c r="Z97" s="4"/>
    </row>
    <row r="98" ht="15.75" customHeight="1">
      <c r="A98" s="3"/>
      <c r="B98" s="2"/>
      <c r="C98" s="3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4"/>
      <c r="Y98" s="4"/>
      <c r="Z98" s="4"/>
    </row>
    <row r="99" ht="15.75" customHeight="1">
      <c r="A99" s="3"/>
      <c r="B99" s="2"/>
      <c r="C99" s="3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4"/>
      <c r="Y99" s="4"/>
      <c r="Z99" s="4"/>
    </row>
    <row r="100" ht="15.75" customHeight="1">
      <c r="A100" s="3"/>
      <c r="B100" s="2"/>
      <c r="C100" s="3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4"/>
      <c r="Y100" s="4"/>
      <c r="Z100" s="4"/>
    </row>
    <row r="101" ht="15.75" customHeight="1">
      <c r="A101" s="3"/>
      <c r="B101" s="2"/>
      <c r="C101" s="3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4"/>
      <c r="Y101" s="4"/>
      <c r="Z101" s="4"/>
    </row>
    <row r="102" ht="15.75" customHeight="1">
      <c r="A102" s="3"/>
      <c r="B102" s="2"/>
      <c r="C102" s="3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4"/>
      <c r="Y102" s="4"/>
      <c r="Z102" s="4"/>
    </row>
    <row r="103" ht="15.75" customHeight="1">
      <c r="A103" s="3"/>
      <c r="B103" s="2"/>
      <c r="C103" s="3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4"/>
      <c r="Y103" s="4"/>
      <c r="Z103" s="4"/>
    </row>
    <row r="104" ht="15.75" customHeight="1">
      <c r="A104" s="3"/>
      <c r="B104" s="2"/>
      <c r="C104" s="3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4"/>
      <c r="Y104" s="4"/>
      <c r="Z104" s="4"/>
    </row>
    <row r="105" ht="15.75" customHeight="1">
      <c r="A105" s="3"/>
      <c r="B105" s="2"/>
      <c r="C105" s="3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4"/>
      <c r="Y105" s="4"/>
      <c r="Z105" s="4"/>
    </row>
    <row r="106" ht="15.75" customHeight="1">
      <c r="A106" s="3"/>
      <c r="B106" s="2"/>
      <c r="C106" s="3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4"/>
      <c r="Y106" s="4"/>
      <c r="Z106" s="4"/>
    </row>
    <row r="107" ht="15.75" customHeight="1">
      <c r="A107" s="3"/>
      <c r="B107" s="2"/>
      <c r="C107" s="3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4"/>
      <c r="Y107" s="4"/>
      <c r="Z107" s="4"/>
    </row>
    <row r="108" ht="15.75" customHeight="1">
      <c r="A108" s="3"/>
      <c r="B108" s="2"/>
      <c r="C108" s="3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4"/>
      <c r="Y108" s="4"/>
      <c r="Z108" s="4"/>
    </row>
    <row r="109" ht="15.75" customHeight="1">
      <c r="A109" s="3"/>
      <c r="B109" s="2"/>
      <c r="C109" s="3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4"/>
      <c r="Y109" s="4"/>
      <c r="Z109" s="4"/>
    </row>
    <row r="110" ht="15.75" customHeight="1">
      <c r="A110" s="3"/>
      <c r="B110" s="2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4"/>
      <c r="Y110" s="4"/>
      <c r="Z110" s="4"/>
    </row>
    <row r="111" ht="15.75" customHeight="1">
      <c r="A111" s="3"/>
      <c r="B111" s="2"/>
      <c r="C111" s="3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4"/>
      <c r="Y111" s="4"/>
      <c r="Z111" s="4"/>
    </row>
    <row r="112" ht="15.75" customHeight="1">
      <c r="A112" s="3"/>
      <c r="B112" s="2"/>
      <c r="C112" s="3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4"/>
      <c r="Y112" s="4"/>
      <c r="Z112" s="4"/>
    </row>
    <row r="113" ht="15.75" customHeight="1">
      <c r="A113" s="3"/>
      <c r="B113" s="2"/>
      <c r="C113" s="3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4"/>
      <c r="Y113" s="4"/>
      <c r="Z113" s="4"/>
    </row>
    <row r="114" ht="15.75" customHeight="1">
      <c r="A114" s="3"/>
      <c r="B114" s="2"/>
      <c r="C114" s="3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4"/>
      <c r="Y114" s="4"/>
      <c r="Z114" s="4"/>
    </row>
    <row r="115" ht="15.75" customHeight="1">
      <c r="A115" s="3"/>
      <c r="B115" s="2"/>
      <c r="C115" s="3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4"/>
      <c r="Y115" s="4"/>
      <c r="Z115" s="4"/>
    </row>
    <row r="116" ht="15.75" customHeight="1">
      <c r="A116" s="3"/>
      <c r="B116" s="2"/>
      <c r="C116" s="3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4"/>
      <c r="Y116" s="4"/>
      <c r="Z116" s="4"/>
    </row>
    <row r="117" ht="15.75" customHeight="1">
      <c r="A117" s="3"/>
      <c r="B117" s="2"/>
      <c r="C117" s="3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4"/>
      <c r="Y117" s="4"/>
      <c r="Z117" s="4"/>
    </row>
    <row r="118" ht="15.75" customHeight="1">
      <c r="A118" s="3"/>
      <c r="B118" s="2"/>
      <c r="C118" s="3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4"/>
      <c r="Y118" s="4"/>
      <c r="Z118" s="4"/>
    </row>
    <row r="119" ht="15.75" customHeight="1">
      <c r="A119" s="3"/>
      <c r="B119" s="2"/>
      <c r="C119" s="3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4"/>
      <c r="Y119" s="4"/>
      <c r="Z119" s="4"/>
    </row>
    <row r="120" ht="15.75" customHeight="1">
      <c r="A120" s="3"/>
      <c r="B120" s="2"/>
      <c r="C120" s="3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4"/>
      <c r="Y120" s="4"/>
      <c r="Z120" s="4"/>
    </row>
    <row r="121" ht="15.75" customHeight="1">
      <c r="A121" s="3"/>
      <c r="B121" s="2"/>
      <c r="C121" s="3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4"/>
      <c r="Y121" s="4"/>
      <c r="Z121" s="4"/>
    </row>
    <row r="122" ht="15.75" customHeight="1">
      <c r="A122" s="3"/>
      <c r="B122" s="2"/>
      <c r="C122" s="3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4"/>
      <c r="Y122" s="4"/>
      <c r="Z122" s="4"/>
    </row>
    <row r="123" ht="15.75" customHeight="1">
      <c r="A123" s="3"/>
      <c r="B123" s="2"/>
      <c r="C123" s="3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4"/>
      <c r="Y123" s="4"/>
      <c r="Z123" s="4"/>
    </row>
    <row r="124" ht="15.75" customHeight="1">
      <c r="A124" s="3"/>
      <c r="B124" s="2"/>
      <c r="C124" s="3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4"/>
      <c r="Y124" s="4"/>
      <c r="Z124" s="4"/>
    </row>
    <row r="125" ht="15.75" customHeight="1">
      <c r="A125" s="3"/>
      <c r="B125" s="2"/>
      <c r="C125" s="3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4"/>
      <c r="Y125" s="4"/>
      <c r="Z125" s="4"/>
    </row>
    <row r="126" ht="15.75" customHeight="1">
      <c r="A126" s="3"/>
      <c r="B126" s="2"/>
      <c r="C126" s="3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4"/>
      <c r="Y126" s="4"/>
      <c r="Z126" s="4"/>
    </row>
    <row r="127" ht="15.75" customHeight="1">
      <c r="A127" s="3"/>
      <c r="B127" s="2"/>
      <c r="C127" s="3"/>
      <c r="D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4"/>
      <c r="Y127" s="4"/>
      <c r="Z127" s="4"/>
    </row>
    <row r="128" ht="15.75" customHeight="1">
      <c r="A128" s="3"/>
      <c r="B128" s="2"/>
      <c r="C128" s="3"/>
      <c r="D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4"/>
      <c r="Y128" s="4"/>
      <c r="Z128" s="4"/>
    </row>
    <row r="129" ht="15.75" customHeight="1">
      <c r="A129" s="3"/>
      <c r="B129" s="2"/>
      <c r="C129" s="3"/>
      <c r="D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4"/>
      <c r="Y129" s="4"/>
      <c r="Z129" s="4"/>
    </row>
    <row r="130" ht="15.75" customHeight="1">
      <c r="A130" s="3"/>
      <c r="B130" s="2"/>
      <c r="C130" s="3"/>
      <c r="D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4"/>
      <c r="Y130" s="4"/>
      <c r="Z130" s="4"/>
    </row>
    <row r="131" ht="15.75" customHeight="1">
      <c r="A131" s="3"/>
      <c r="B131" s="2"/>
      <c r="C131" s="3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4"/>
      <c r="Y131" s="4"/>
      <c r="Z131" s="4"/>
    </row>
    <row r="132" ht="15.75" customHeight="1">
      <c r="A132" s="3"/>
      <c r="B132" s="2"/>
      <c r="C132" s="3"/>
      <c r="D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4"/>
      <c r="Y132" s="4"/>
      <c r="Z132" s="4"/>
    </row>
    <row r="133" ht="15.75" customHeight="1">
      <c r="A133" s="3"/>
      <c r="B133" s="2"/>
      <c r="C133" s="3"/>
      <c r="D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4"/>
      <c r="Y133" s="4"/>
      <c r="Z133" s="4"/>
    </row>
    <row r="134" ht="15.75" customHeight="1">
      <c r="A134" s="3"/>
      <c r="B134" s="2"/>
      <c r="C134" s="3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4"/>
      <c r="Y134" s="4"/>
      <c r="Z134" s="4"/>
    </row>
    <row r="135" ht="15.75" customHeight="1">
      <c r="A135" s="3"/>
      <c r="B135" s="2"/>
      <c r="C135" s="3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4"/>
      <c r="Y135" s="4"/>
      <c r="Z135" s="4"/>
    </row>
    <row r="136" ht="15.75" customHeight="1">
      <c r="A136" s="3"/>
      <c r="B136" s="2"/>
      <c r="C136" s="3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4"/>
      <c r="Y136" s="4"/>
      <c r="Z136" s="4"/>
    </row>
    <row r="137" ht="15.75" customHeight="1">
      <c r="A137" s="3"/>
      <c r="B137" s="2"/>
      <c r="C137" s="3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4"/>
      <c r="Y137" s="4"/>
      <c r="Z137" s="4"/>
    </row>
    <row r="138" ht="15.75" customHeight="1">
      <c r="A138" s="3"/>
      <c r="B138" s="2"/>
      <c r="C138" s="3"/>
      <c r="D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4"/>
      <c r="Y138" s="4"/>
      <c r="Z138" s="4"/>
    </row>
    <row r="139" ht="15.75" customHeight="1">
      <c r="A139" s="3"/>
      <c r="B139" s="2"/>
      <c r="C139" s="3"/>
      <c r="D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4"/>
      <c r="Y139" s="4"/>
      <c r="Z139" s="4"/>
    </row>
    <row r="140" ht="15.75" customHeight="1">
      <c r="A140" s="3"/>
      <c r="B140" s="2"/>
      <c r="C140" s="3"/>
      <c r="D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4"/>
      <c r="Y140" s="4"/>
      <c r="Z140" s="4"/>
    </row>
    <row r="141" ht="15.75" customHeight="1">
      <c r="A141" s="3"/>
      <c r="B141" s="2"/>
      <c r="C141" s="3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4"/>
      <c r="Y141" s="4"/>
      <c r="Z141" s="4"/>
    </row>
    <row r="142" ht="15.75" customHeight="1">
      <c r="A142" s="3"/>
      <c r="B142" s="2"/>
      <c r="C142" s="3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4"/>
      <c r="Y142" s="4"/>
      <c r="Z142" s="4"/>
    </row>
    <row r="143" ht="15.75" customHeight="1">
      <c r="A143" s="3"/>
      <c r="B143" s="2"/>
      <c r="C143" s="3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4"/>
      <c r="Y143" s="4"/>
      <c r="Z143" s="4"/>
    </row>
    <row r="144" ht="15.75" customHeight="1">
      <c r="A144" s="3"/>
      <c r="B144" s="2"/>
      <c r="C144" s="3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4"/>
      <c r="Y144" s="4"/>
      <c r="Z144" s="4"/>
    </row>
    <row r="145" ht="15.75" customHeight="1">
      <c r="A145" s="3"/>
      <c r="B145" s="2"/>
      <c r="C145" s="3"/>
      <c r="D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4"/>
      <c r="Y145" s="4"/>
      <c r="Z145" s="4"/>
    </row>
    <row r="146" ht="15.75" customHeight="1">
      <c r="A146" s="3"/>
      <c r="B146" s="2"/>
      <c r="C146" s="3"/>
      <c r="D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4"/>
      <c r="Y146" s="4"/>
      <c r="Z146" s="4"/>
    </row>
    <row r="147" ht="15.75" customHeight="1">
      <c r="A147" s="3"/>
      <c r="B147" s="2"/>
      <c r="C147" s="3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4"/>
      <c r="Y147" s="4"/>
      <c r="Z147" s="4"/>
    </row>
    <row r="148" ht="15.75" customHeight="1">
      <c r="A148" s="3"/>
      <c r="B148" s="2"/>
      <c r="C148" s="3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4"/>
      <c r="Y148" s="4"/>
      <c r="Z148" s="4"/>
    </row>
    <row r="149" ht="15.75" customHeight="1">
      <c r="A149" s="3"/>
      <c r="B149" s="2"/>
      <c r="C149" s="3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4"/>
      <c r="Y149" s="4"/>
      <c r="Z149" s="4"/>
    </row>
    <row r="150" ht="15.75" customHeight="1">
      <c r="A150" s="3"/>
      <c r="B150" s="2"/>
      <c r="C150" s="3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4"/>
      <c r="Y150" s="4"/>
      <c r="Z150" s="4"/>
    </row>
    <row r="151" ht="15.75" customHeight="1">
      <c r="A151" s="3"/>
      <c r="B151" s="2"/>
      <c r="C151" s="3"/>
      <c r="D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4"/>
      <c r="Y151" s="4"/>
      <c r="Z151" s="4"/>
    </row>
    <row r="152" ht="15.75" customHeight="1">
      <c r="A152" s="3"/>
      <c r="B152" s="2"/>
      <c r="C152" s="3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4"/>
      <c r="Y152" s="4"/>
      <c r="Z152" s="4"/>
    </row>
    <row r="153" ht="15.75" customHeight="1">
      <c r="A153" s="3"/>
      <c r="B153" s="2"/>
      <c r="C153" s="3"/>
      <c r="D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4"/>
      <c r="Y153" s="4"/>
      <c r="Z153" s="4"/>
    </row>
    <row r="154" ht="15.75" customHeight="1">
      <c r="A154" s="3"/>
      <c r="B154" s="2"/>
      <c r="C154" s="3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4"/>
      <c r="Y154" s="4"/>
      <c r="Z154" s="4"/>
    </row>
    <row r="155" ht="15.75" customHeight="1">
      <c r="A155" s="3"/>
      <c r="B155" s="2"/>
      <c r="C155" s="3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4"/>
      <c r="Y155" s="4"/>
      <c r="Z155" s="4"/>
    </row>
    <row r="156" ht="15.75" customHeight="1">
      <c r="A156" s="3"/>
      <c r="B156" s="2"/>
      <c r="C156" s="3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4"/>
      <c r="Y156" s="4"/>
      <c r="Z156" s="4"/>
    </row>
    <row r="157" ht="15.75" customHeight="1">
      <c r="A157" s="3"/>
      <c r="B157" s="2"/>
      <c r="C157" s="3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4"/>
      <c r="Y157" s="4"/>
      <c r="Z157" s="4"/>
    </row>
    <row r="158" ht="15.75" customHeight="1">
      <c r="A158" s="3"/>
      <c r="B158" s="2"/>
      <c r="C158" s="3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4"/>
      <c r="Y158" s="4"/>
      <c r="Z158" s="4"/>
    </row>
    <row r="159" ht="15.75" customHeight="1">
      <c r="A159" s="3"/>
      <c r="B159" s="2"/>
      <c r="C159" s="3"/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4"/>
      <c r="Y159" s="4"/>
      <c r="Z159" s="4"/>
    </row>
    <row r="160" ht="15.75" customHeight="1">
      <c r="A160" s="3"/>
      <c r="B160" s="2"/>
      <c r="C160" s="3"/>
      <c r="D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4"/>
      <c r="Y160" s="4"/>
      <c r="Z160" s="4"/>
    </row>
    <row r="161" ht="15.75" customHeight="1">
      <c r="A161" s="3"/>
      <c r="B161" s="2"/>
      <c r="C161" s="3"/>
      <c r="D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4"/>
      <c r="Y161" s="4"/>
      <c r="Z161" s="4"/>
    </row>
    <row r="162" ht="15.75" customHeight="1">
      <c r="A162" s="3"/>
      <c r="B162" s="2"/>
      <c r="C162" s="3"/>
      <c r="D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4"/>
      <c r="Y162" s="4"/>
      <c r="Z162" s="4"/>
    </row>
    <row r="163" ht="15.75" customHeight="1">
      <c r="A163" s="3"/>
      <c r="B163" s="2"/>
      <c r="C163" s="3"/>
      <c r="D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4"/>
      <c r="Y163" s="4"/>
      <c r="Z163" s="4"/>
    </row>
    <row r="164" ht="15.75" customHeight="1">
      <c r="A164" s="3"/>
      <c r="B164" s="2"/>
      <c r="C164" s="3"/>
      <c r="D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4"/>
      <c r="Y164" s="4"/>
      <c r="Z164" s="4"/>
    </row>
    <row r="165" ht="15.75" customHeight="1">
      <c r="A165" s="3"/>
      <c r="B165" s="2"/>
      <c r="C165" s="3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4"/>
      <c r="Y165" s="4"/>
      <c r="Z165" s="4"/>
    </row>
    <row r="166" ht="15.75" customHeight="1">
      <c r="A166" s="3"/>
      <c r="B166" s="2"/>
      <c r="C166" s="3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4"/>
      <c r="Y166" s="4"/>
      <c r="Z166" s="4"/>
    </row>
    <row r="167" ht="15.75" customHeight="1">
      <c r="A167" s="3"/>
      <c r="B167" s="2"/>
      <c r="C167" s="3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4"/>
      <c r="Y167" s="4"/>
      <c r="Z167" s="4"/>
    </row>
    <row r="168" ht="15.75" customHeight="1">
      <c r="A168" s="3"/>
      <c r="B168" s="2"/>
      <c r="C168" s="3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4"/>
      <c r="Y168" s="4"/>
      <c r="Z168" s="4"/>
    </row>
    <row r="169" ht="15.75" customHeight="1">
      <c r="A169" s="3"/>
      <c r="B169" s="2"/>
      <c r="C169" s="3"/>
      <c r="D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4"/>
      <c r="Y169" s="4"/>
      <c r="Z169" s="4"/>
    </row>
    <row r="170" ht="15.75" customHeight="1">
      <c r="A170" s="3"/>
      <c r="B170" s="2"/>
      <c r="C170" s="3"/>
      <c r="D170" s="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4"/>
      <c r="Y170" s="4"/>
      <c r="Z170" s="4"/>
    </row>
    <row r="171" ht="15.75" customHeight="1">
      <c r="A171" s="3"/>
      <c r="B171" s="2"/>
      <c r="C171" s="3"/>
      <c r="D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4"/>
      <c r="Y171" s="4"/>
      <c r="Z171" s="4"/>
    </row>
    <row r="172" ht="15.75" customHeight="1">
      <c r="A172" s="3"/>
      <c r="B172" s="2"/>
      <c r="C172" s="3"/>
      <c r="D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4"/>
      <c r="Y172" s="4"/>
      <c r="Z172" s="4"/>
    </row>
    <row r="173" ht="15.75" customHeight="1">
      <c r="A173" s="3"/>
      <c r="B173" s="2"/>
      <c r="C173" s="3"/>
      <c r="D173" s="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4"/>
      <c r="Y173" s="4"/>
      <c r="Z173" s="4"/>
    </row>
    <row r="174" ht="15.75" customHeight="1">
      <c r="A174" s="3"/>
      <c r="B174" s="2"/>
      <c r="C174" s="3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4"/>
      <c r="Y174" s="4"/>
      <c r="Z174" s="4"/>
    </row>
    <row r="175" ht="15.75" customHeight="1">
      <c r="A175" s="3"/>
      <c r="B175" s="2"/>
      <c r="C175" s="3"/>
      <c r="D175" s="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4"/>
      <c r="Y175" s="4"/>
      <c r="Z175" s="4"/>
    </row>
    <row r="176" ht="15.75" customHeight="1">
      <c r="A176" s="3"/>
      <c r="B176" s="2"/>
      <c r="C176" s="3"/>
      <c r="D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4"/>
      <c r="Y176" s="4"/>
      <c r="Z176" s="4"/>
    </row>
    <row r="177" ht="15.75" customHeight="1">
      <c r="A177" s="3"/>
      <c r="B177" s="2"/>
      <c r="C177" s="3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4"/>
      <c r="Y177" s="4"/>
      <c r="Z177" s="4"/>
    </row>
    <row r="178" ht="15.75" customHeight="1">
      <c r="A178" s="3"/>
      <c r="B178" s="2"/>
      <c r="C178" s="3"/>
      <c r="D178" s="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4"/>
      <c r="Y178" s="4"/>
      <c r="Z178" s="4"/>
    </row>
    <row r="179" ht="15.75" customHeight="1">
      <c r="A179" s="3"/>
      <c r="B179" s="2"/>
      <c r="C179" s="3"/>
      <c r="D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4"/>
      <c r="Y179" s="4"/>
      <c r="Z179" s="4"/>
    </row>
    <row r="180" ht="15.75" customHeight="1">
      <c r="A180" s="3"/>
      <c r="B180" s="2"/>
      <c r="C180" s="3"/>
      <c r="D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4"/>
      <c r="Y180" s="4"/>
      <c r="Z180" s="4"/>
    </row>
    <row r="181" ht="15.75" customHeight="1">
      <c r="A181" s="3"/>
      <c r="B181" s="2"/>
      <c r="C181" s="3"/>
      <c r="D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4"/>
      <c r="Y181" s="4"/>
      <c r="Z181" s="4"/>
    </row>
    <row r="182" ht="15.75" customHeight="1">
      <c r="A182" s="3"/>
      <c r="B182" s="2"/>
      <c r="C182" s="3"/>
      <c r="D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4"/>
      <c r="Y182" s="4"/>
      <c r="Z182" s="4"/>
    </row>
    <row r="183" ht="15.75" customHeight="1">
      <c r="A183" s="3"/>
      <c r="B183" s="2"/>
      <c r="C183" s="3"/>
      <c r="D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4"/>
      <c r="Y183" s="4"/>
      <c r="Z183" s="4"/>
    </row>
    <row r="184" ht="15.75" customHeight="1">
      <c r="A184" s="3"/>
      <c r="B184" s="2"/>
      <c r="C184" s="3"/>
      <c r="D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4"/>
      <c r="Y184" s="4"/>
      <c r="Z184" s="4"/>
    </row>
    <row r="185" ht="15.75" customHeight="1">
      <c r="A185" s="3"/>
      <c r="B185" s="2"/>
      <c r="C185" s="3"/>
      <c r="D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4"/>
      <c r="Y185" s="4"/>
      <c r="Z185" s="4"/>
    </row>
    <row r="186" ht="15.75" customHeight="1">
      <c r="A186" s="3"/>
      <c r="B186" s="2"/>
      <c r="C186" s="3"/>
      <c r="D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4"/>
      <c r="Y186" s="4"/>
      <c r="Z186" s="4"/>
    </row>
    <row r="187" ht="15.75" customHeight="1">
      <c r="A187" s="3"/>
      <c r="B187" s="2"/>
      <c r="C187" s="3"/>
      <c r="D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4"/>
      <c r="Y187" s="4"/>
      <c r="Z187" s="4"/>
    </row>
    <row r="188" ht="15.75" customHeight="1">
      <c r="A188" s="3"/>
      <c r="B188" s="2"/>
      <c r="C188" s="3"/>
      <c r="D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4"/>
      <c r="Y188" s="4"/>
      <c r="Z188" s="4"/>
    </row>
    <row r="189" ht="15.75" customHeight="1">
      <c r="A189" s="3"/>
      <c r="B189" s="2"/>
      <c r="C189" s="3"/>
      <c r="D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4"/>
      <c r="Y189" s="4"/>
      <c r="Z189" s="4"/>
    </row>
    <row r="190" ht="15.75" customHeight="1">
      <c r="A190" s="3"/>
      <c r="B190" s="2"/>
      <c r="C190" s="3"/>
      <c r="D190" s="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4"/>
      <c r="Y190" s="4"/>
      <c r="Z190" s="4"/>
    </row>
    <row r="191" ht="15.75" customHeight="1">
      <c r="A191" s="3"/>
      <c r="B191" s="2"/>
      <c r="C191" s="3"/>
      <c r="D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4"/>
      <c r="Y191" s="4"/>
      <c r="Z191" s="4"/>
    </row>
    <row r="192" ht="15.75" customHeight="1">
      <c r="A192" s="3"/>
      <c r="B192" s="2"/>
      <c r="C192" s="3"/>
      <c r="D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4"/>
      <c r="Y192" s="4"/>
      <c r="Z192" s="4"/>
    </row>
    <row r="193" ht="15.75" customHeight="1">
      <c r="A193" s="3"/>
      <c r="B193" s="2"/>
      <c r="C193" s="3"/>
      <c r="D193" s="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4"/>
      <c r="Y193" s="4"/>
      <c r="Z193" s="4"/>
    </row>
    <row r="194" ht="15.75" customHeight="1">
      <c r="A194" s="3"/>
      <c r="B194" s="2"/>
      <c r="C194" s="3"/>
      <c r="D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4"/>
      <c r="Y194" s="4"/>
      <c r="Z194" s="4"/>
    </row>
    <row r="195" ht="15.75" customHeight="1">
      <c r="A195" s="3"/>
      <c r="B195" s="2"/>
      <c r="C195" s="3"/>
      <c r="D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4"/>
      <c r="Y195" s="4"/>
      <c r="Z195" s="4"/>
    </row>
    <row r="196" ht="15.75" customHeight="1">
      <c r="A196" s="3"/>
      <c r="B196" s="2"/>
      <c r="C196" s="3"/>
      <c r="D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4"/>
      <c r="Y196" s="4"/>
      <c r="Z196" s="4"/>
    </row>
    <row r="197" ht="15.75" customHeight="1">
      <c r="A197" s="3"/>
      <c r="B197" s="2"/>
      <c r="C197" s="3"/>
      <c r="D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4"/>
      <c r="Y197" s="4"/>
      <c r="Z197" s="4"/>
    </row>
    <row r="198" ht="15.75" customHeight="1">
      <c r="A198" s="3"/>
      <c r="B198" s="2"/>
      <c r="C198" s="3"/>
      <c r="D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4"/>
      <c r="Y198" s="4"/>
      <c r="Z198" s="4"/>
    </row>
    <row r="199" ht="15.75" customHeight="1">
      <c r="A199" s="3"/>
      <c r="B199" s="2"/>
      <c r="C199" s="3"/>
      <c r="D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4"/>
      <c r="Y199" s="4"/>
      <c r="Z199" s="4"/>
    </row>
    <row r="200" ht="15.75" customHeight="1">
      <c r="A200" s="3"/>
      <c r="B200" s="2"/>
      <c r="C200" s="3"/>
      <c r="D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4"/>
      <c r="Y200" s="4"/>
      <c r="Z200" s="4"/>
    </row>
    <row r="201" ht="15.75" customHeight="1">
      <c r="A201" s="3"/>
      <c r="B201" s="2"/>
      <c r="C201" s="3"/>
      <c r="D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4"/>
      <c r="Y201" s="4"/>
      <c r="Z201" s="4"/>
    </row>
    <row r="202" ht="15.75" customHeight="1">
      <c r="A202" s="3"/>
      <c r="B202" s="2"/>
      <c r="C202" s="3"/>
      <c r="D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4"/>
      <c r="Y202" s="4"/>
      <c r="Z202" s="4"/>
    </row>
    <row r="203" ht="15.75" customHeight="1">
      <c r="A203" s="3"/>
      <c r="B203" s="2"/>
      <c r="C203" s="3"/>
      <c r="D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4"/>
      <c r="Y203" s="4"/>
      <c r="Z203" s="4"/>
    </row>
    <row r="204" ht="15.75" customHeight="1">
      <c r="A204" s="3"/>
      <c r="B204" s="2"/>
      <c r="C204" s="3"/>
      <c r="D204" s="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4"/>
      <c r="Y204" s="4"/>
      <c r="Z204" s="4"/>
    </row>
    <row r="205" ht="15.75" customHeight="1">
      <c r="A205" s="3"/>
      <c r="B205" s="2"/>
      <c r="C205" s="3"/>
      <c r="D205" s="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4"/>
      <c r="Y205" s="4"/>
      <c r="Z205" s="4"/>
    </row>
    <row r="206" ht="15.75" customHeight="1">
      <c r="A206" s="3"/>
      <c r="B206" s="2"/>
      <c r="C206" s="3"/>
      <c r="D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4"/>
      <c r="Y206" s="4"/>
      <c r="Z206" s="4"/>
    </row>
    <row r="207" ht="15.75" customHeight="1">
      <c r="A207" s="3"/>
      <c r="B207" s="2"/>
      <c r="C207" s="3"/>
      <c r="D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4"/>
      <c r="Y207" s="4"/>
      <c r="Z207" s="4"/>
    </row>
    <row r="208" ht="15.75" customHeight="1">
      <c r="A208" s="3"/>
      <c r="B208" s="2"/>
      <c r="C208" s="3"/>
      <c r="D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4"/>
      <c r="Y208" s="4"/>
      <c r="Z208" s="4"/>
    </row>
    <row r="209" ht="15.75" customHeight="1">
      <c r="A209" s="3"/>
      <c r="B209" s="2"/>
      <c r="C209" s="3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4"/>
      <c r="Y209" s="4"/>
      <c r="Z209" s="4"/>
    </row>
    <row r="210" ht="15.75" customHeight="1">
      <c r="A210" s="3"/>
      <c r="B210" s="2"/>
      <c r="C210" s="3"/>
      <c r="D210" s="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4"/>
      <c r="Y210" s="4"/>
      <c r="Z210" s="4"/>
    </row>
    <row r="211" ht="15.75" customHeight="1">
      <c r="A211" s="3"/>
      <c r="B211" s="2"/>
      <c r="C211" s="3"/>
      <c r="D211" s="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4"/>
      <c r="Y211" s="4"/>
      <c r="Z211" s="4"/>
    </row>
    <row r="212" ht="15.75" customHeight="1">
      <c r="A212" s="3"/>
      <c r="B212" s="2"/>
      <c r="C212" s="3"/>
      <c r="D212" s="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4"/>
      <c r="Y212" s="4"/>
      <c r="Z212" s="4"/>
    </row>
    <row r="213" ht="15.75" customHeight="1">
      <c r="A213" s="3"/>
      <c r="B213" s="2"/>
      <c r="C213" s="3"/>
      <c r="D213" s="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4"/>
      <c r="Y213" s="4"/>
      <c r="Z213" s="4"/>
    </row>
    <row r="214" ht="15.75" customHeight="1">
      <c r="A214" s="3"/>
      <c r="B214" s="2"/>
      <c r="C214" s="3"/>
      <c r="D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4"/>
      <c r="Y214" s="4"/>
      <c r="Z214" s="4"/>
    </row>
    <row r="215" ht="15.75" customHeight="1">
      <c r="A215" s="3"/>
      <c r="B215" s="2"/>
      <c r="C215" s="3"/>
      <c r="D215" s="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4"/>
      <c r="Y215" s="4"/>
      <c r="Z215" s="4"/>
    </row>
    <row r="216" ht="15.75" customHeight="1">
      <c r="A216" s="3"/>
      <c r="B216" s="2"/>
      <c r="C216" s="3"/>
      <c r="D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4"/>
      <c r="Y216" s="4"/>
      <c r="Z216" s="4"/>
    </row>
    <row r="217" ht="15.75" customHeight="1">
      <c r="A217" s="3"/>
      <c r="B217" s="2"/>
      <c r="C217" s="3"/>
      <c r="D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4"/>
      <c r="Y217" s="4"/>
      <c r="Z217" s="4"/>
    </row>
    <row r="218" ht="15.75" customHeight="1">
      <c r="A218" s="3"/>
      <c r="B218" s="2"/>
      <c r="C218" s="3"/>
      <c r="D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4"/>
      <c r="Y218" s="4"/>
      <c r="Z218" s="4"/>
    </row>
    <row r="219" ht="15.75" customHeight="1">
      <c r="A219" s="3"/>
      <c r="B219" s="2"/>
      <c r="C219" s="3"/>
      <c r="D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4"/>
      <c r="Y219" s="4"/>
      <c r="Z219" s="4"/>
    </row>
    <row r="220" ht="15.75" customHeight="1">
      <c r="A220" s="3"/>
      <c r="B220" s="2"/>
      <c r="C220" s="3"/>
      <c r="D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4"/>
      <c r="Y220" s="4"/>
      <c r="Z220" s="4"/>
    </row>
    <row r="221" ht="15.75" customHeight="1">
      <c r="A221" s="3"/>
      <c r="B221" s="2"/>
      <c r="C221" s="3"/>
      <c r="D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4"/>
      <c r="Y221" s="4"/>
      <c r="Z221" s="4"/>
    </row>
    <row r="222" ht="15.75" customHeight="1">
      <c r="A222" s="3"/>
      <c r="B222" s="2"/>
      <c r="C222" s="3"/>
      <c r="D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4"/>
      <c r="Y222" s="4"/>
      <c r="Z222" s="4"/>
    </row>
    <row r="223" ht="15.75" customHeight="1">
      <c r="A223" s="3"/>
      <c r="B223" s="2"/>
      <c r="C223" s="3"/>
      <c r="D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4"/>
      <c r="Y223" s="4"/>
      <c r="Z223" s="4"/>
    </row>
    <row r="224" ht="15.75" customHeight="1">
      <c r="A224" s="3"/>
      <c r="B224" s="2"/>
      <c r="C224" s="3"/>
      <c r="D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4"/>
      <c r="Y224" s="4"/>
      <c r="Z224" s="4"/>
    </row>
    <row r="225" ht="15.75" customHeight="1">
      <c r="A225" s="3"/>
      <c r="B225" s="2"/>
      <c r="C225" s="3"/>
      <c r="D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4"/>
      <c r="Y225" s="4"/>
      <c r="Z225" s="4"/>
    </row>
    <row r="226" ht="15.75" customHeight="1">
      <c r="A226" s="3"/>
      <c r="B226" s="2"/>
      <c r="C226" s="3"/>
      <c r="D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4"/>
      <c r="Y226" s="4"/>
      <c r="Z226" s="4"/>
    </row>
    <row r="227" ht="15.75" customHeight="1">
      <c r="A227" s="3"/>
      <c r="B227" s="2"/>
      <c r="C227" s="3"/>
      <c r="D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4"/>
      <c r="Y227" s="4"/>
      <c r="Z227" s="4"/>
    </row>
    <row r="228" ht="15.75" customHeight="1">
      <c r="A228" s="3"/>
      <c r="B228" s="2"/>
      <c r="C228" s="3"/>
      <c r="D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4"/>
      <c r="Y228" s="4"/>
      <c r="Z228" s="4"/>
    </row>
    <row r="229" ht="15.75" customHeight="1">
      <c r="A229" s="3"/>
      <c r="B229" s="2"/>
      <c r="C229" s="3"/>
      <c r="D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4"/>
      <c r="Y229" s="4"/>
      <c r="Z229" s="4"/>
    </row>
    <row r="230" ht="15.75" customHeight="1">
      <c r="A230" s="3"/>
      <c r="B230" s="2"/>
      <c r="C230" s="3"/>
      <c r="D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4"/>
      <c r="Y230" s="4"/>
      <c r="Z230" s="4"/>
    </row>
    <row r="231" ht="15.75" customHeight="1">
      <c r="A231" s="3"/>
      <c r="B231" s="2"/>
      <c r="C231" s="3"/>
      <c r="D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4"/>
      <c r="Y231" s="4"/>
      <c r="Z231" s="4"/>
    </row>
    <row r="232" ht="15.75" customHeight="1">
      <c r="A232" s="3"/>
      <c r="B232" s="2"/>
      <c r="C232" s="3"/>
      <c r="D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4"/>
      <c r="Y232" s="4"/>
      <c r="Z232" s="4"/>
    </row>
    <row r="233" ht="15.75" customHeight="1">
      <c r="A233" s="3"/>
      <c r="B233" s="2"/>
      <c r="C233" s="3"/>
      <c r="D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4"/>
      <c r="Y233" s="4"/>
      <c r="Z233" s="4"/>
    </row>
    <row r="234" ht="15.75" customHeight="1">
      <c r="A234" s="3"/>
      <c r="B234" s="2"/>
      <c r="C234" s="3"/>
      <c r="D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4"/>
      <c r="Y234" s="4"/>
      <c r="Z234" s="4"/>
    </row>
    <row r="235" ht="15.75" customHeight="1">
      <c r="A235" s="3"/>
      <c r="B235" s="2"/>
      <c r="C235" s="3"/>
      <c r="D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4"/>
      <c r="Y235" s="4"/>
      <c r="Z235" s="4"/>
    </row>
    <row r="236" ht="15.75" customHeight="1">
      <c r="A236" s="3"/>
      <c r="B236" s="2"/>
      <c r="C236" s="3"/>
      <c r="D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86"/>
    <col customWidth="1" min="2" max="3" width="9.14"/>
    <col customWidth="1" min="4" max="4" width="10.86"/>
    <col customWidth="1" min="5" max="5" width="9.14"/>
    <col customWidth="1" min="6" max="6" width="9.43"/>
    <col customWidth="1" min="7" max="7" width="19.14"/>
    <col customWidth="1" min="8" max="23" width="9.14"/>
  </cols>
  <sheetData>
    <row r="1" ht="14.25" customHeight="1">
      <c r="A1" s="27" t="s">
        <v>30</v>
      </c>
      <c r="B1" s="28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0"/>
      <c r="Y1" s="30"/>
    </row>
    <row r="2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30"/>
      <c r="Y2" s="30"/>
    </row>
    <row r="3">
      <c r="A3" s="31" t="s">
        <v>31</v>
      </c>
      <c r="B3" s="31" t="s">
        <v>32</v>
      </c>
      <c r="C3" s="31" t="s">
        <v>33</v>
      </c>
      <c r="D3" s="31" t="s">
        <v>34</v>
      </c>
      <c r="E3" s="32" t="s">
        <v>35</v>
      </c>
      <c r="F3" s="31" t="s">
        <v>36</v>
      </c>
      <c r="G3" s="33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  <c r="Y3" s="30"/>
    </row>
    <row r="4" ht="14.25" customHeight="1">
      <c r="A4" s="34" t="s">
        <v>37</v>
      </c>
      <c r="B4" s="34">
        <v>0.8</v>
      </c>
      <c r="C4" s="34">
        <f t="shared" ref="C4:C7" si="1">B4*0.8</f>
        <v>0.64</v>
      </c>
      <c r="D4" s="35">
        <f t="shared" ref="D4:D7" si="2">C4*2080</f>
        <v>1331.2</v>
      </c>
      <c r="E4" s="36">
        <v>1.5</v>
      </c>
      <c r="F4" s="35">
        <f t="shared" ref="F4:F7" si="3">D4*E4</f>
        <v>1996.8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30"/>
      <c r="Y4" s="30"/>
    </row>
    <row r="5" ht="14.25" customHeight="1">
      <c r="A5" s="34" t="s">
        <v>38</v>
      </c>
      <c r="B5" s="34">
        <v>1.0</v>
      </c>
      <c r="C5" s="34">
        <f t="shared" si="1"/>
        <v>0.8</v>
      </c>
      <c r="D5" s="34">
        <f t="shared" si="2"/>
        <v>1664</v>
      </c>
      <c r="E5" s="36">
        <v>0.75</v>
      </c>
      <c r="F5" s="35">
        <f t="shared" si="3"/>
        <v>1248</v>
      </c>
      <c r="G5" s="29" t="s">
        <v>11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30"/>
    </row>
    <row r="6" ht="14.25" customHeight="1">
      <c r="A6" s="34" t="s">
        <v>39</v>
      </c>
      <c r="B6" s="34">
        <v>0.5</v>
      </c>
      <c r="C6" s="34">
        <f t="shared" si="1"/>
        <v>0.4</v>
      </c>
      <c r="D6" s="34">
        <f t="shared" si="2"/>
        <v>832</v>
      </c>
      <c r="E6" s="36">
        <v>1.5</v>
      </c>
      <c r="F6" s="35">
        <f t="shared" si="3"/>
        <v>1248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0"/>
      <c r="Y6" s="30"/>
    </row>
    <row r="7" ht="14.25" customHeight="1">
      <c r="A7" s="34" t="s">
        <v>40</v>
      </c>
      <c r="B7" s="34">
        <v>0.5</v>
      </c>
      <c r="C7" s="34">
        <f t="shared" si="1"/>
        <v>0.4</v>
      </c>
      <c r="D7" s="34">
        <f t="shared" si="2"/>
        <v>832</v>
      </c>
      <c r="E7" s="36">
        <v>1.0</v>
      </c>
      <c r="F7" s="35">
        <f t="shared" si="3"/>
        <v>832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30"/>
      <c r="Y7" s="30"/>
    </row>
    <row r="8" ht="14.25" customHeight="1">
      <c r="A8" s="37" t="s">
        <v>41</v>
      </c>
      <c r="B8" s="37"/>
      <c r="C8" s="37"/>
      <c r="D8" s="37"/>
      <c r="E8" s="38"/>
      <c r="F8" s="39">
        <f>SUM(F4:F7)</f>
        <v>5324.8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30"/>
      <c r="Y8" s="30"/>
    </row>
    <row r="9" ht="14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  <c r="Y9" s="30"/>
    </row>
    <row r="10" ht="14.25" customHeight="1">
      <c r="A10" s="29"/>
      <c r="B10" s="29"/>
      <c r="C10" s="29"/>
      <c r="D10" s="29"/>
      <c r="E10" s="29"/>
      <c r="F10" s="40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30"/>
      <c r="Y10" s="30"/>
    </row>
    <row r="11" ht="14.25" customHeight="1">
      <c r="A11" s="41" t="s">
        <v>42</v>
      </c>
      <c r="B11" s="42" t="s">
        <v>43</v>
      </c>
      <c r="C11" s="42" t="s">
        <v>44</v>
      </c>
      <c r="D11" s="42" t="s">
        <v>45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0"/>
      <c r="Y11" s="30"/>
    </row>
    <row r="12" ht="14.25" customHeight="1">
      <c r="A12" s="41"/>
      <c r="B12" s="42"/>
      <c r="C12" s="42"/>
      <c r="D12" s="42"/>
      <c r="E12" s="29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0"/>
      <c r="W12" s="30"/>
      <c r="X12" s="30"/>
      <c r="Y12" s="30"/>
    </row>
    <row r="13" ht="14.25" customHeight="1">
      <c r="A13" s="41" t="s">
        <v>46</v>
      </c>
      <c r="B13" s="34"/>
      <c r="C13" s="34"/>
      <c r="D13" s="34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0"/>
      <c r="W13" s="30"/>
      <c r="X13" s="30"/>
      <c r="Y13" s="30"/>
    </row>
    <row r="14" ht="14.25" customHeight="1">
      <c r="A14" s="43" t="s">
        <v>47</v>
      </c>
      <c r="B14" s="44">
        <v>0.6</v>
      </c>
      <c r="C14" s="45">
        <v>208.0</v>
      </c>
      <c r="D14" s="46">
        <f t="shared" ref="D14:D17" si="4">$F$4*B14*C14</f>
        <v>249200.64</v>
      </c>
      <c r="E14" s="29"/>
      <c r="F14" s="30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0"/>
      <c r="W14" s="30"/>
      <c r="X14" s="30"/>
      <c r="Y14" s="30"/>
    </row>
    <row r="15" ht="14.25" customHeight="1">
      <c r="A15" s="43" t="s">
        <v>48</v>
      </c>
      <c r="B15" s="44">
        <v>0.3</v>
      </c>
      <c r="C15" s="46">
        <v>73.954</v>
      </c>
      <c r="D15" s="46">
        <f t="shared" si="4"/>
        <v>44301.40416</v>
      </c>
      <c r="E15" s="29"/>
      <c r="F15" s="30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30"/>
      <c r="W15" s="30"/>
      <c r="X15" s="30"/>
      <c r="Y15" s="30"/>
    </row>
    <row r="16" ht="14.25" customHeight="1">
      <c r="A16" s="43" t="s">
        <v>49</v>
      </c>
      <c r="B16" s="44">
        <v>0.05</v>
      </c>
      <c r="C16" s="46">
        <v>85.0</v>
      </c>
      <c r="D16" s="46">
        <f t="shared" si="4"/>
        <v>8486.4</v>
      </c>
      <c r="E16" s="29"/>
      <c r="F16" s="47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0"/>
      <c r="W16" s="30"/>
      <c r="X16" s="30"/>
      <c r="Y16" s="30"/>
    </row>
    <row r="17" ht="14.25" customHeight="1">
      <c r="A17" s="43" t="s">
        <v>50</v>
      </c>
      <c r="B17" s="44">
        <v>0.05</v>
      </c>
      <c r="C17" s="46">
        <v>0.0</v>
      </c>
      <c r="D17" s="46">
        <f t="shared" si="4"/>
        <v>0</v>
      </c>
      <c r="E17" s="29"/>
      <c r="F17" s="29" t="s">
        <v>11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0"/>
      <c r="W17" s="30"/>
      <c r="X17" s="30"/>
      <c r="Y17" s="30"/>
    </row>
    <row r="18" ht="14.25" customHeight="1">
      <c r="A18" s="48" t="s">
        <v>51</v>
      </c>
      <c r="B18" s="49">
        <f>SUM(B14:B17)</f>
        <v>1</v>
      </c>
      <c r="C18" s="34"/>
      <c r="D18" s="46">
        <f>SUM(D14:D17)</f>
        <v>301988.4442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0"/>
      <c r="Y18" s="30"/>
    </row>
    <row r="19" ht="14.25" customHeight="1">
      <c r="A19" s="50"/>
      <c r="B19" s="34"/>
      <c r="C19" s="34"/>
      <c r="D19" s="46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/>
      <c r="Y19" s="30"/>
    </row>
    <row r="20" ht="14.25" customHeight="1">
      <c r="A20" s="51" t="s">
        <v>52</v>
      </c>
      <c r="B20" s="34"/>
      <c r="C20" s="34"/>
      <c r="D20" s="46"/>
      <c r="E20" s="29"/>
      <c r="F20" s="29"/>
      <c r="G20" s="52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0"/>
      <c r="Y20" s="30"/>
    </row>
    <row r="21" ht="14.25" customHeight="1">
      <c r="A21" s="43" t="s">
        <v>47</v>
      </c>
      <c r="B21" s="44">
        <v>0.45</v>
      </c>
      <c r="C21" s="45">
        <v>208.0</v>
      </c>
      <c r="D21" s="46">
        <f t="shared" ref="D21:D24" si="5">$F$5*B21*C21</f>
        <v>116812.8</v>
      </c>
      <c r="E21" s="53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0"/>
      <c r="Y21" s="30"/>
    </row>
    <row r="22" ht="14.25" customHeight="1">
      <c r="A22" s="43" t="s">
        <v>48</v>
      </c>
      <c r="B22" s="44">
        <v>0.05</v>
      </c>
      <c r="C22" s="46">
        <v>45.0</v>
      </c>
      <c r="D22" s="46">
        <f t="shared" si="5"/>
        <v>2808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30"/>
    </row>
    <row r="23" ht="14.25" customHeight="1">
      <c r="A23" s="43" t="s">
        <v>49</v>
      </c>
      <c r="B23" s="44">
        <v>0.1</v>
      </c>
      <c r="C23" s="46">
        <v>85.0</v>
      </c>
      <c r="D23" s="46">
        <f t="shared" si="5"/>
        <v>10608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30"/>
    </row>
    <row r="24" ht="14.25" customHeight="1">
      <c r="A24" s="43" t="s">
        <v>50</v>
      </c>
      <c r="B24" s="44">
        <v>0.4</v>
      </c>
      <c r="C24" s="46">
        <v>0.0</v>
      </c>
      <c r="D24" s="46">
        <f t="shared" si="5"/>
        <v>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30"/>
    </row>
    <row r="25" ht="14.25" customHeight="1">
      <c r="A25" s="48" t="s">
        <v>53</v>
      </c>
      <c r="B25" s="49">
        <f>SUM(B21:B24)</f>
        <v>1</v>
      </c>
      <c r="C25" s="34"/>
      <c r="D25" s="46">
        <f>SUM(D21:D24)</f>
        <v>130228.8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30"/>
    </row>
    <row r="26" ht="14.25" customHeight="1">
      <c r="A26" s="50"/>
      <c r="B26" s="34"/>
      <c r="C26" s="34"/>
      <c r="D26" s="46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/>
      <c r="U26" s="30"/>
    </row>
    <row r="27" ht="14.25" customHeight="1">
      <c r="A27" s="41" t="s">
        <v>54</v>
      </c>
      <c r="B27" s="34"/>
      <c r="C27" s="34"/>
      <c r="D27" s="46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 s="30"/>
    </row>
    <row r="28" ht="14.25" customHeight="1">
      <c r="A28" s="50" t="s">
        <v>47</v>
      </c>
      <c r="B28" s="49">
        <v>0.9</v>
      </c>
      <c r="C28" s="45">
        <v>208.0</v>
      </c>
      <c r="D28" s="46">
        <f t="shared" ref="D28:D31" si="6">$F$6*B28*C28</f>
        <v>233625.6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/>
      <c r="U28" s="30"/>
    </row>
    <row r="29" ht="14.25" customHeight="1">
      <c r="A29" s="43" t="s">
        <v>48</v>
      </c>
      <c r="B29" s="49">
        <v>0.0</v>
      </c>
      <c r="C29" s="46">
        <v>0.0</v>
      </c>
      <c r="D29" s="46">
        <f t="shared" si="6"/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/>
      <c r="U29" s="30"/>
    </row>
    <row r="30" ht="14.25" customHeight="1">
      <c r="A30" s="50" t="s">
        <v>49</v>
      </c>
      <c r="B30" s="49">
        <v>0.1</v>
      </c>
      <c r="C30" s="46">
        <v>85.0</v>
      </c>
      <c r="D30" s="46">
        <f t="shared" si="6"/>
        <v>10608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  <c r="U30" s="30"/>
    </row>
    <row r="31" ht="14.25" customHeight="1">
      <c r="A31" s="50" t="s">
        <v>50</v>
      </c>
      <c r="B31" s="49">
        <v>0.0</v>
      </c>
      <c r="C31" s="46">
        <v>0.0</v>
      </c>
      <c r="D31" s="46">
        <f t="shared" si="6"/>
        <v>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30"/>
    </row>
    <row r="32" ht="14.25" customHeight="1">
      <c r="A32" s="48" t="s">
        <v>55</v>
      </c>
      <c r="B32" s="49">
        <f>SUM(B28:B31)</f>
        <v>1</v>
      </c>
      <c r="C32" s="34"/>
      <c r="D32" s="46">
        <f>SUM(D28:D31)</f>
        <v>244233.6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30"/>
    </row>
    <row r="33" ht="14.25" customHeight="1">
      <c r="A33" s="50"/>
      <c r="B33" s="34"/>
      <c r="C33" s="34"/>
      <c r="D33" s="46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</row>
    <row r="34" ht="14.25" customHeight="1">
      <c r="A34" s="41" t="s">
        <v>56</v>
      </c>
      <c r="B34" s="34"/>
      <c r="C34" s="34"/>
      <c r="D34" s="46"/>
      <c r="E34" s="29"/>
      <c r="F34" s="29"/>
      <c r="G34" s="54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</row>
    <row r="35" ht="14.25" customHeight="1">
      <c r="A35" s="43" t="s">
        <v>47</v>
      </c>
      <c r="B35" s="44">
        <v>0.0</v>
      </c>
      <c r="C35" s="45">
        <v>208.0</v>
      </c>
      <c r="D35" s="46">
        <f t="shared" ref="D35:D38" si="7">$F$7*B35*C35</f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30"/>
    </row>
    <row r="36" ht="14.25" customHeight="1">
      <c r="A36" s="43" t="s">
        <v>48</v>
      </c>
      <c r="B36" s="44">
        <v>0.6</v>
      </c>
      <c r="C36" s="46">
        <v>45.0</v>
      </c>
      <c r="D36" s="46">
        <f t="shared" si="7"/>
        <v>22464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0"/>
      <c r="Y36" s="30"/>
    </row>
    <row r="37" ht="14.25" customHeight="1">
      <c r="A37" s="43" t="s">
        <v>49</v>
      </c>
      <c r="B37" s="44">
        <v>0.0</v>
      </c>
      <c r="C37" s="46">
        <v>85.0</v>
      </c>
      <c r="D37" s="46">
        <f t="shared" si="7"/>
        <v>0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0"/>
    </row>
    <row r="38" ht="14.25" customHeight="1">
      <c r="A38" s="43" t="s">
        <v>50</v>
      </c>
      <c r="B38" s="44">
        <v>0.4</v>
      </c>
      <c r="C38" s="46">
        <v>0.0</v>
      </c>
      <c r="D38" s="46">
        <f t="shared" si="7"/>
        <v>0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30"/>
    </row>
    <row r="39" ht="14.25" customHeight="1">
      <c r="A39" s="48" t="s">
        <v>55</v>
      </c>
      <c r="B39" s="49">
        <f>SUM(B35:B38)</f>
        <v>1</v>
      </c>
      <c r="C39" s="34"/>
      <c r="D39" s="46">
        <f>SUM(D35:D38)</f>
        <v>22464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  <c r="Y39" s="30"/>
    </row>
    <row r="40" ht="14.25" customHeight="1">
      <c r="A40" s="48"/>
      <c r="B40" s="49"/>
      <c r="C40" s="34"/>
      <c r="D40" s="46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0"/>
      <c r="Y40" s="30"/>
    </row>
    <row r="41" ht="14.25" customHeight="1">
      <c r="A41" s="48" t="s">
        <v>57</v>
      </c>
      <c r="B41" s="49"/>
      <c r="C41" s="34"/>
      <c r="D41" s="46">
        <f>+D39+D32+D25+D18</f>
        <v>698914.8442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0"/>
      <c r="Y41" s="30"/>
    </row>
    <row r="42" ht="14.25" customHeight="1">
      <c r="A42" s="34" t="s">
        <v>58</v>
      </c>
      <c r="B42" s="34"/>
      <c r="C42" s="34"/>
      <c r="D42" s="46">
        <f>-D41*5%</f>
        <v>-34945.74221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30"/>
      <c r="Y42" s="30"/>
    </row>
    <row r="43" ht="14.25" customHeight="1">
      <c r="A43" s="37" t="s">
        <v>59</v>
      </c>
      <c r="B43" s="55"/>
      <c r="C43" s="55"/>
      <c r="D43" s="56">
        <f>+D42+D41</f>
        <v>663969.102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30"/>
      <c r="Y43" s="30"/>
    </row>
    <row r="44" ht="14.2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30"/>
      <c r="Y44" s="30"/>
    </row>
    <row r="45" ht="14.2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30"/>
      <c r="Y45" s="30"/>
    </row>
    <row r="46" ht="14.25" customHeight="1">
      <c r="A46" s="42" t="s">
        <v>60</v>
      </c>
      <c r="B46" s="3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30"/>
      <c r="Y46" s="30"/>
    </row>
    <row r="47" ht="14.25" customHeight="1">
      <c r="A47" s="34" t="s">
        <v>61</v>
      </c>
      <c r="B47" s="46">
        <v>25000.0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30"/>
      <c r="Y47" s="30"/>
    </row>
    <row r="48" ht="14.25" customHeight="1">
      <c r="A48" s="34" t="s">
        <v>62</v>
      </c>
      <c r="B48" s="46">
        <v>5000.0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30"/>
      <c r="Y48" s="30"/>
    </row>
    <row r="49">
      <c r="A49" s="34" t="s">
        <v>63</v>
      </c>
      <c r="B49" s="46">
        <v>30000.0</v>
      </c>
      <c r="C49" s="29"/>
      <c r="D49" s="29"/>
      <c r="E49" s="29"/>
      <c r="F49" s="29"/>
      <c r="G49" s="57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30"/>
      <c r="Y49" s="30"/>
    </row>
    <row r="50">
      <c r="A50" s="34" t="s">
        <v>64</v>
      </c>
      <c r="B50" s="46">
        <v>70000.0</v>
      </c>
      <c r="C50" s="29"/>
      <c r="D50" s="29"/>
      <c r="E50" s="29"/>
      <c r="F50" s="29"/>
      <c r="G50" s="57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0"/>
      <c r="Y50" s="30"/>
    </row>
    <row r="51" ht="14.25" customHeight="1">
      <c r="A51" s="34" t="s">
        <v>11</v>
      </c>
      <c r="B51" s="46" t="s">
        <v>11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30"/>
    </row>
    <row r="52" ht="28.5" customHeight="1">
      <c r="A52" s="37" t="s">
        <v>65</v>
      </c>
      <c r="B52" s="56">
        <f>SUM(B47:B51)</f>
        <v>130000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30"/>
      <c r="Y52" s="30"/>
    </row>
    <row r="53" ht="14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30"/>
      <c r="Y53" s="30"/>
    </row>
    <row r="54" ht="14.2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30"/>
      <c r="Y54" s="30"/>
    </row>
    <row r="55" ht="14.2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30"/>
      <c r="Y55" s="30"/>
    </row>
    <row r="56" ht="14.2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30"/>
      <c r="Y56" s="30"/>
    </row>
    <row r="57" ht="14.2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30"/>
      <c r="Y57" s="30"/>
    </row>
    <row r="58" ht="14.2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30"/>
      <c r="Y58" s="30"/>
    </row>
    <row r="59" ht="14.2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30"/>
      <c r="Y59" s="30"/>
    </row>
    <row r="60" ht="14.2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30"/>
      <c r="Y60" s="30"/>
    </row>
    <row r="61" ht="14.2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30"/>
      <c r="Y61" s="30"/>
    </row>
    <row r="62" ht="14.2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30"/>
      <c r="Y62" s="30"/>
    </row>
    <row r="63" ht="14.2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30"/>
      <c r="Y63" s="30"/>
    </row>
    <row r="64" ht="14.2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30"/>
      <c r="Y64" s="30"/>
    </row>
    <row r="65" ht="14.2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30"/>
      <c r="Y65" s="30"/>
    </row>
    <row r="66" ht="14.2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30"/>
      <c r="Y66" s="30"/>
    </row>
    <row r="67" ht="14.2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30"/>
      <c r="Y67" s="30"/>
    </row>
    <row r="68" ht="14.2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30"/>
      <c r="Y68" s="30"/>
    </row>
    <row r="69" ht="14.2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30"/>
      <c r="Y69" s="30"/>
    </row>
    <row r="70" ht="14.2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30"/>
      <c r="Y70" s="30"/>
    </row>
    <row r="71" ht="14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30"/>
      <c r="Y71" s="30"/>
    </row>
    <row r="72" ht="14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30"/>
      <c r="Y72" s="30"/>
    </row>
    <row r="73" ht="14.2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30"/>
      <c r="Y73" s="30"/>
    </row>
    <row r="74" ht="14.2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30"/>
      <c r="Y74" s="30"/>
    </row>
    <row r="75" ht="14.2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30"/>
      <c r="Y75" s="30"/>
    </row>
    <row r="76" ht="14.2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30"/>
      <c r="Y76" s="30"/>
    </row>
    <row r="77" ht="14.2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30"/>
      <c r="Y77" s="30"/>
    </row>
    <row r="78" ht="14.2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30"/>
      <c r="Y78" s="30"/>
    </row>
    <row r="79" ht="14.2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30"/>
      <c r="Y79" s="30"/>
    </row>
    <row r="80" ht="14.2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30"/>
      <c r="Y80" s="30"/>
    </row>
    <row r="81" ht="14.2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30"/>
      <c r="Y81" s="30"/>
    </row>
    <row r="82" ht="14.2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30"/>
      <c r="Y82" s="30"/>
    </row>
    <row r="83" ht="14.2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30"/>
      <c r="Y83" s="30"/>
    </row>
    <row r="84" ht="14.2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30"/>
      <c r="Y84" s="30"/>
    </row>
    <row r="85" ht="14.2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30"/>
      <c r="Y85" s="30"/>
    </row>
    <row r="86" ht="14.2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30"/>
      <c r="Y86" s="30"/>
    </row>
    <row r="87" ht="14.2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30"/>
      <c r="Y87" s="30"/>
    </row>
    <row r="88" ht="14.2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30"/>
      <c r="Y88" s="30"/>
    </row>
    <row r="89" ht="14.2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30"/>
      <c r="Y89" s="30"/>
    </row>
    <row r="90" ht="14.2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30"/>
      <c r="Y90" s="30"/>
    </row>
    <row r="91" ht="14.2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30"/>
      <c r="Y91" s="30"/>
    </row>
    <row r="92" ht="14.2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30"/>
      <c r="Y92" s="30"/>
    </row>
    <row r="93" ht="14.2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30"/>
      <c r="Y93" s="30"/>
    </row>
    <row r="94" ht="14.2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30"/>
      <c r="Y94" s="30"/>
    </row>
    <row r="95" ht="14.2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30"/>
      <c r="Y95" s="30"/>
    </row>
    <row r="96" ht="14.2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30"/>
      <c r="Y96" s="30"/>
    </row>
    <row r="97" ht="14.2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30"/>
      <c r="Y97" s="30"/>
    </row>
    <row r="98" ht="14.2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30"/>
      <c r="Y98" s="30"/>
    </row>
    <row r="99" ht="14.2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30"/>
      <c r="Y99" s="30"/>
    </row>
    <row r="100" ht="14.2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30"/>
      <c r="Y100" s="30"/>
    </row>
    <row r="101" ht="14.2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30"/>
      <c r="Y101" s="30"/>
    </row>
    <row r="102" ht="14.2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30"/>
      <c r="Y102" s="30"/>
    </row>
    <row r="103" ht="14.2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30"/>
      <c r="Y103" s="30"/>
    </row>
    <row r="104" ht="14.2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30"/>
      <c r="Y104" s="30"/>
    </row>
    <row r="105" ht="14.2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30"/>
      <c r="Y105" s="30"/>
    </row>
    <row r="106" ht="14.2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30"/>
      <c r="Y106" s="30"/>
    </row>
    <row r="107" ht="14.2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30"/>
      <c r="Y107" s="30"/>
    </row>
    <row r="108" ht="14.2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30"/>
      <c r="Y108" s="30"/>
    </row>
    <row r="109" ht="14.2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30"/>
      <c r="Y109" s="30"/>
    </row>
    <row r="110" ht="14.2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30"/>
      <c r="Y110" s="30"/>
    </row>
    <row r="111" ht="14.2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30"/>
      <c r="Y111" s="30"/>
    </row>
    <row r="112" ht="14.2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30"/>
      <c r="Y112" s="30"/>
    </row>
    <row r="113" ht="14.2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30"/>
      <c r="Y113" s="30"/>
    </row>
    <row r="114" ht="14.2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30"/>
      <c r="Y114" s="30"/>
    </row>
    <row r="115" ht="14.2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30"/>
      <c r="Y115" s="30"/>
    </row>
    <row r="116" ht="14.2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30"/>
      <c r="Y116" s="30"/>
    </row>
    <row r="117" ht="14.2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30"/>
      <c r="Y117" s="30"/>
    </row>
    <row r="118" ht="14.2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30"/>
      <c r="Y118" s="30"/>
    </row>
    <row r="119" ht="14.2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30"/>
      <c r="Y119" s="30"/>
    </row>
    <row r="120" ht="14.2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30"/>
      <c r="Y120" s="30"/>
    </row>
    <row r="121" ht="14.2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30"/>
      <c r="Y121" s="30"/>
    </row>
    <row r="122" ht="14.2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30"/>
      <c r="Y122" s="30"/>
    </row>
    <row r="123" ht="14.2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30"/>
      <c r="Y123" s="30"/>
    </row>
    <row r="124" ht="14.2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30"/>
      <c r="Y124" s="30"/>
    </row>
    <row r="125" ht="14.2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30"/>
      <c r="Y125" s="30"/>
    </row>
    <row r="126" ht="14.2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30"/>
      <c r="Y126" s="30"/>
    </row>
    <row r="127" ht="14.2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30"/>
      <c r="Y127" s="30"/>
    </row>
    <row r="128" ht="14.2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30"/>
      <c r="Y128" s="30"/>
    </row>
    <row r="129" ht="14.2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30"/>
      <c r="Y129" s="30"/>
    </row>
    <row r="130" ht="14.2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30"/>
      <c r="Y130" s="30"/>
    </row>
    <row r="131" ht="14.2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30"/>
      <c r="Y131" s="30"/>
    </row>
    <row r="132" ht="14.2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30"/>
      <c r="Y132" s="30"/>
    </row>
    <row r="133" ht="14.2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30"/>
      <c r="Y133" s="30"/>
    </row>
    <row r="134" ht="14.2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30"/>
      <c r="Y134" s="30"/>
    </row>
    <row r="135" ht="14.2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30"/>
      <c r="Y135" s="30"/>
    </row>
    <row r="136" ht="14.2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30"/>
      <c r="Y136" s="30"/>
    </row>
    <row r="137" ht="14.2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30"/>
      <c r="Y137" s="30"/>
    </row>
    <row r="138" ht="14.2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30"/>
      <c r="Y138" s="30"/>
    </row>
    <row r="139" ht="14.2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30"/>
      <c r="Y139" s="30"/>
    </row>
    <row r="140" ht="14.2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30"/>
      <c r="Y140" s="30"/>
    </row>
    <row r="141" ht="14.2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30"/>
      <c r="Y141" s="30"/>
    </row>
    <row r="142" ht="14.2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30"/>
      <c r="Y142" s="30"/>
    </row>
    <row r="143" ht="14.2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30"/>
      <c r="Y143" s="30"/>
    </row>
    <row r="144" ht="14.2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30"/>
      <c r="Y144" s="30"/>
    </row>
    <row r="145" ht="14.2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30"/>
      <c r="Y145" s="30"/>
    </row>
    <row r="146" ht="14.2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30"/>
      <c r="Y146" s="30"/>
    </row>
    <row r="147" ht="14.2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30"/>
      <c r="Y147" s="30"/>
    </row>
    <row r="148" ht="14.2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30"/>
      <c r="Y148" s="30"/>
    </row>
    <row r="149" ht="14.2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30"/>
      <c r="Y149" s="30"/>
    </row>
    <row r="150" ht="14.2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30"/>
      <c r="Y150" s="30"/>
    </row>
    <row r="151" ht="14.2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30"/>
      <c r="Y151" s="30"/>
    </row>
    <row r="152" ht="14.2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30"/>
      <c r="Y152" s="30"/>
    </row>
    <row r="153" ht="14.2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30"/>
      <c r="Y153" s="30"/>
    </row>
    <row r="154" ht="14.2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30"/>
      <c r="Y154" s="30"/>
    </row>
    <row r="155" ht="14.2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30"/>
      <c r="Y155" s="30"/>
    </row>
    <row r="156" ht="14.2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30"/>
      <c r="Y156" s="30"/>
    </row>
    <row r="157" ht="14.2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30"/>
      <c r="Y157" s="30"/>
    </row>
    <row r="158" ht="14.2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30"/>
      <c r="Y158" s="30"/>
    </row>
    <row r="159" ht="14.2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30"/>
      <c r="Y159" s="30"/>
    </row>
    <row r="160" ht="14.2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30"/>
      <c r="Y160" s="30"/>
    </row>
    <row r="161" ht="14.2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30"/>
      <c r="Y161" s="30"/>
    </row>
    <row r="162" ht="14.2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30"/>
      <c r="Y162" s="30"/>
    </row>
    <row r="163" ht="14.2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30"/>
      <c r="Y163" s="30"/>
    </row>
    <row r="164" ht="14.2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30"/>
      <c r="Y164" s="30"/>
    </row>
    <row r="165" ht="14.2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30"/>
      <c r="Y165" s="30"/>
    </row>
    <row r="166" ht="14.2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30"/>
      <c r="Y166" s="30"/>
    </row>
    <row r="167" ht="14.2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30"/>
      <c r="Y167" s="30"/>
    </row>
    <row r="168" ht="14.2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30"/>
      <c r="Y168" s="30"/>
    </row>
    <row r="169" ht="14.2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30"/>
      <c r="Y169" s="30"/>
    </row>
    <row r="170" ht="14.2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30"/>
      <c r="Y170" s="30"/>
    </row>
    <row r="171" ht="14.2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30"/>
      <c r="Y171" s="30"/>
    </row>
    <row r="172" ht="14.2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30"/>
      <c r="Y172" s="30"/>
    </row>
    <row r="173" ht="14.2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30"/>
      <c r="Y173" s="30"/>
    </row>
    <row r="174" ht="14.2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30"/>
      <c r="Y174" s="30"/>
    </row>
    <row r="175" ht="14.2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30"/>
      <c r="Y175" s="30"/>
    </row>
    <row r="176" ht="14.2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30"/>
      <c r="Y176" s="30"/>
    </row>
    <row r="177" ht="14.2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30"/>
      <c r="Y177" s="30"/>
    </row>
    <row r="178" ht="14.2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30"/>
      <c r="Y178" s="30"/>
    </row>
    <row r="179" ht="14.2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30"/>
      <c r="Y179" s="30"/>
    </row>
    <row r="180" ht="14.2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30"/>
      <c r="Y180" s="30"/>
    </row>
    <row r="181" ht="14.2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30"/>
      <c r="Y181" s="30"/>
    </row>
    <row r="182" ht="14.2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30"/>
      <c r="Y182" s="30"/>
    </row>
    <row r="183" ht="14.2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30"/>
      <c r="Y183" s="30"/>
    </row>
    <row r="184" ht="14.2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30"/>
      <c r="Y184" s="30"/>
    </row>
    <row r="185" ht="14.2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30"/>
      <c r="Y185" s="30"/>
    </row>
    <row r="186" ht="14.2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30"/>
      <c r="Y186" s="30"/>
    </row>
    <row r="187" ht="14.2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30"/>
      <c r="Y187" s="30"/>
    </row>
    <row r="188" ht="14.2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30"/>
      <c r="Y188" s="30"/>
    </row>
    <row r="189" ht="14.2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30"/>
      <c r="Y189" s="30"/>
    </row>
    <row r="190" ht="14.2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30"/>
      <c r="Y190" s="30"/>
    </row>
    <row r="191" ht="14.2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30"/>
      <c r="Y191" s="30"/>
    </row>
    <row r="192" ht="14.2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30"/>
      <c r="Y192" s="30"/>
    </row>
    <row r="193" ht="14.2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30"/>
      <c r="Y193" s="30"/>
    </row>
    <row r="194" ht="14.2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30"/>
      <c r="Y194" s="30"/>
    </row>
    <row r="195" ht="14.2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30"/>
      <c r="Y195" s="30"/>
    </row>
    <row r="196" ht="14.2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30"/>
      <c r="Y196" s="30"/>
    </row>
    <row r="197" ht="14.2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30"/>
      <c r="Y197" s="30"/>
    </row>
    <row r="198" ht="14.2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30"/>
      <c r="Y198" s="30"/>
    </row>
    <row r="199" ht="14.2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30"/>
      <c r="Y199" s="30"/>
    </row>
    <row r="200" ht="14.2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30"/>
      <c r="Y200" s="30"/>
    </row>
    <row r="201" ht="14.2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30"/>
      <c r="Y201" s="30"/>
    </row>
    <row r="202" ht="14.2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30"/>
      <c r="Y202" s="30"/>
    </row>
    <row r="203" ht="14.2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30"/>
      <c r="Y203" s="30"/>
    </row>
    <row r="204" ht="14.2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30"/>
      <c r="Y204" s="30"/>
    </row>
    <row r="205" ht="14.2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30"/>
      <c r="Y205" s="30"/>
    </row>
    <row r="206" ht="14.2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30"/>
      <c r="Y206" s="30"/>
    </row>
    <row r="207" ht="14.2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30"/>
      <c r="Y207" s="30"/>
    </row>
    <row r="208" ht="14.2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30"/>
      <c r="Y208" s="30"/>
    </row>
    <row r="209" ht="14.2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30"/>
      <c r="Y209" s="30"/>
    </row>
    <row r="210" ht="14.2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30"/>
      <c r="Y210" s="30"/>
    </row>
    <row r="211" ht="14.2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30"/>
      <c r="Y211" s="30"/>
    </row>
    <row r="212" ht="14.2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30"/>
      <c r="Y212" s="30"/>
    </row>
    <row r="213" ht="14.2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30"/>
      <c r="Y213" s="30"/>
    </row>
    <row r="214" ht="14.2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30"/>
      <c r="Y214" s="30"/>
    </row>
    <row r="215" ht="14.2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30"/>
      <c r="Y215" s="30"/>
    </row>
    <row r="216" ht="14.2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30"/>
      <c r="Y216" s="30"/>
    </row>
    <row r="217" ht="14.2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30"/>
      <c r="Y217" s="30"/>
    </row>
    <row r="218" ht="14.2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30"/>
      <c r="Y218" s="30"/>
    </row>
    <row r="219" ht="14.2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30"/>
      <c r="Y219" s="30"/>
    </row>
    <row r="220" ht="14.2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30"/>
      <c r="Y220" s="30"/>
    </row>
    <row r="221" ht="14.2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30"/>
      <c r="Y221" s="30"/>
    </row>
    <row r="222" ht="14.2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30"/>
      <c r="Y222" s="30"/>
    </row>
    <row r="223" ht="14.2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30"/>
      <c r="Y223" s="30"/>
    </row>
    <row r="224" ht="14.2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30"/>
      <c r="Y224" s="30"/>
    </row>
    <row r="225" ht="14.2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30"/>
      <c r="Y225" s="30"/>
    </row>
    <row r="226" ht="14.2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30"/>
      <c r="Y226" s="30"/>
    </row>
    <row r="227" ht="14.2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30"/>
      <c r="Y227" s="30"/>
    </row>
    <row r="228" ht="14.2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30"/>
      <c r="Y228" s="30"/>
    </row>
    <row r="229" ht="14.2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30"/>
      <c r="Y229" s="30"/>
    </row>
    <row r="230" ht="14.2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30"/>
      <c r="Y230" s="30"/>
    </row>
    <row r="231" ht="14.2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30"/>
      <c r="Y231" s="30"/>
    </row>
    <row r="232" ht="14.2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30"/>
      <c r="Y232" s="30"/>
    </row>
    <row r="233" ht="14.2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30"/>
      <c r="Y233" s="30"/>
    </row>
    <row r="234" ht="14.2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30"/>
      <c r="Y234" s="30"/>
    </row>
    <row r="235" ht="14.2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30"/>
      <c r="Y235" s="30"/>
    </row>
    <row r="236" ht="14.2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30"/>
      <c r="Y236" s="30"/>
    </row>
    <row r="237" ht="14.2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30"/>
      <c r="Y237" s="30"/>
    </row>
    <row r="238" ht="14.2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30"/>
      <c r="Y238" s="30"/>
    </row>
    <row r="239" ht="14.2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30"/>
      <c r="Y239" s="30"/>
    </row>
    <row r="240" ht="14.2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30"/>
      <c r="Y240" s="30"/>
    </row>
    <row r="241" ht="14.2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30"/>
      <c r="Y241" s="30"/>
    </row>
    <row r="242" ht="14.2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30"/>
      <c r="Y242" s="30"/>
    </row>
    <row r="243" ht="14.2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30"/>
      <c r="Y243" s="30"/>
    </row>
    <row r="244" ht="14.2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30"/>
      <c r="Y244" s="30"/>
    </row>
    <row r="245" ht="14.2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30"/>
      <c r="Y245" s="30"/>
    </row>
    <row r="246" ht="14.2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30"/>
      <c r="Y246" s="30"/>
    </row>
    <row r="247" ht="14.2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30"/>
      <c r="Y247" s="30"/>
    </row>
    <row r="248" ht="14.2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30"/>
      <c r="Y248" s="30"/>
    </row>
    <row r="249" ht="14.2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30"/>
      <c r="Y249" s="30"/>
    </row>
    <row r="250" ht="14.2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30"/>
      <c r="Y250" s="30"/>
    </row>
    <row r="251" ht="14.2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30"/>
      <c r="Y251" s="30"/>
    </row>
    <row r="252" ht="14.2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30"/>
      <c r="Y252" s="30"/>
    </row>
    <row r="253" ht="14.25" customHeight="1">
      <c r="A253" s="30"/>
      <c r="B253" s="30"/>
      <c r="C253" s="30"/>
      <c r="D253" s="30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30"/>
      <c r="Y253" s="30"/>
    </row>
    <row r="254" ht="14.25" customHeight="1">
      <c r="A254" s="30"/>
      <c r="B254" s="30"/>
      <c r="C254" s="30"/>
      <c r="D254" s="30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30"/>
      <c r="Y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</row>
    <row r="996" ht="15.75" customHeight="1"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</row>
    <row r="997" ht="15.75" customHeight="1"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1.43"/>
    <col customWidth="1" min="2" max="2" width="11.0"/>
    <col customWidth="1" min="3" max="3" width="12.57"/>
    <col customWidth="1" min="4" max="4" width="14.57"/>
    <col customWidth="1" min="5" max="7" width="8.86"/>
    <col customWidth="1" min="8" max="24" width="8.57"/>
  </cols>
  <sheetData>
    <row r="1" ht="14.25" customHeight="1">
      <c r="A1" s="58" t="s">
        <v>66</v>
      </c>
      <c r="B1" s="59"/>
      <c r="C1" s="60"/>
      <c r="D1" s="61"/>
      <c r="E1" s="29"/>
      <c r="F1" s="29"/>
      <c r="G1" s="57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30"/>
      <c r="Z1" s="30"/>
    </row>
    <row r="2" ht="14.25" customHeight="1">
      <c r="A2" s="62"/>
      <c r="B2" s="59"/>
      <c r="C2" s="60"/>
      <c r="D2" s="61"/>
      <c r="E2" s="29"/>
      <c r="F2" s="29"/>
      <c r="G2" s="57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30"/>
      <c r="Z2" s="30"/>
    </row>
    <row r="3" ht="14.25" customHeight="1">
      <c r="A3" s="63" t="s">
        <v>67</v>
      </c>
      <c r="B3" s="64"/>
      <c r="C3" s="65"/>
      <c r="D3" s="66"/>
      <c r="E3" s="29"/>
      <c r="F3" s="29"/>
      <c r="G3" s="57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30"/>
      <c r="Z3" s="30"/>
    </row>
    <row r="4">
      <c r="A4" s="67" t="s">
        <v>68</v>
      </c>
      <c r="B4" s="68" t="s">
        <v>69</v>
      </c>
      <c r="C4" s="69" t="s">
        <v>70</v>
      </c>
      <c r="D4" s="70" t="s">
        <v>71</v>
      </c>
      <c r="E4" s="29"/>
      <c r="F4" s="29"/>
      <c r="G4" s="57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0"/>
      <c r="Z4" s="30"/>
    </row>
    <row r="5" ht="14.25" customHeight="1">
      <c r="A5" s="34" t="s">
        <v>72</v>
      </c>
      <c r="B5" s="71">
        <v>0.8</v>
      </c>
      <c r="C5" s="72">
        <v>120000.0</v>
      </c>
      <c r="D5" s="73">
        <f t="shared" ref="D5:D12" si="1">B5*C5</f>
        <v>96000</v>
      </c>
      <c r="E5" s="29"/>
      <c r="F5" s="29"/>
      <c r="G5" s="57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  <c r="Z5" s="30"/>
    </row>
    <row r="6" ht="14.25" customHeight="1">
      <c r="A6" s="34" t="s">
        <v>73</v>
      </c>
      <c r="B6" s="71">
        <v>1.0</v>
      </c>
      <c r="C6" s="72">
        <v>90000.0</v>
      </c>
      <c r="D6" s="73">
        <f t="shared" si="1"/>
        <v>90000</v>
      </c>
      <c r="E6" s="29"/>
      <c r="F6" s="29"/>
      <c r="G6" s="57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0"/>
      <c r="Z6" s="30"/>
    </row>
    <row r="7" ht="14.25" customHeight="1">
      <c r="A7" s="34" t="s">
        <v>74</v>
      </c>
      <c r="B7" s="71">
        <v>0.5</v>
      </c>
      <c r="C7" s="73">
        <v>130000.0</v>
      </c>
      <c r="D7" s="73">
        <f t="shared" si="1"/>
        <v>65000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30"/>
      <c r="Z7" s="30"/>
    </row>
    <row r="8" ht="14.25" customHeight="1">
      <c r="A8" s="34" t="s">
        <v>75</v>
      </c>
      <c r="B8" s="71">
        <v>1.0</v>
      </c>
      <c r="C8" s="72">
        <v>50000.0</v>
      </c>
      <c r="D8" s="73">
        <f t="shared" si="1"/>
        <v>50000</v>
      </c>
      <c r="E8" s="29"/>
      <c r="F8" s="29"/>
      <c r="G8" s="57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30"/>
      <c r="Z8" s="30"/>
    </row>
    <row r="9" ht="14.25" customHeight="1">
      <c r="A9" s="43" t="s">
        <v>76</v>
      </c>
      <c r="B9" s="74">
        <v>1.0</v>
      </c>
      <c r="C9" s="72">
        <v>48000.0</v>
      </c>
      <c r="D9" s="73">
        <f t="shared" si="1"/>
        <v>48000</v>
      </c>
      <c r="E9" s="29"/>
      <c r="F9" s="29"/>
      <c r="G9" s="57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0"/>
      <c r="Z9" s="30"/>
    </row>
    <row r="10" ht="14.25" customHeight="1">
      <c r="A10" s="43" t="s">
        <v>77</v>
      </c>
      <c r="B10" s="74">
        <v>1.0</v>
      </c>
      <c r="C10" s="72">
        <v>48000.0</v>
      </c>
      <c r="D10" s="73">
        <f t="shared" si="1"/>
        <v>48000</v>
      </c>
      <c r="E10" s="29"/>
      <c r="F10" s="29"/>
      <c r="G10" s="57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30"/>
    </row>
    <row r="11" ht="14.25" customHeight="1">
      <c r="A11" s="43" t="s">
        <v>78</v>
      </c>
      <c r="B11" s="74">
        <v>1.0</v>
      </c>
      <c r="C11" s="72">
        <v>70000.0</v>
      </c>
      <c r="D11" s="73">
        <f t="shared" si="1"/>
        <v>70000</v>
      </c>
      <c r="E11" s="52"/>
      <c r="F11" s="29"/>
      <c r="G11" s="57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0"/>
      <c r="Z11" s="30"/>
    </row>
    <row r="12" ht="14.25" customHeight="1">
      <c r="A12" s="50" t="s">
        <v>79</v>
      </c>
      <c r="B12" s="71">
        <v>0.6</v>
      </c>
      <c r="C12" s="73">
        <v>48000.0</v>
      </c>
      <c r="D12" s="73">
        <f t="shared" si="1"/>
        <v>28800</v>
      </c>
      <c r="E12" s="52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30"/>
      <c r="Z12" s="30"/>
    </row>
    <row r="13" ht="14.25" customHeight="1">
      <c r="A13" s="75" t="s">
        <v>80</v>
      </c>
      <c r="B13" s="76"/>
      <c r="C13" s="77"/>
      <c r="D13" s="78">
        <f>SUM(D5:D12)</f>
        <v>495800</v>
      </c>
      <c r="E13" s="29"/>
      <c r="F13" s="29"/>
      <c r="G13" s="57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30"/>
      <c r="Z13" s="30"/>
    </row>
    <row r="14" ht="14.25" customHeight="1">
      <c r="A14" s="51"/>
      <c r="B14" s="79"/>
      <c r="C14" s="80"/>
      <c r="D14" s="70"/>
      <c r="E14" s="29"/>
      <c r="F14" s="29"/>
      <c r="G14" s="57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30"/>
      <c r="Z14" s="30"/>
    </row>
    <row r="15" ht="14.25" customHeight="1">
      <c r="A15" s="81" t="s">
        <v>81</v>
      </c>
      <c r="B15" s="82"/>
      <c r="C15" s="83"/>
      <c r="D15" s="78">
        <f>D13*0.26</f>
        <v>128908</v>
      </c>
      <c r="E15" s="52"/>
      <c r="F15" s="29"/>
      <c r="G15" s="57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0"/>
      <c r="Z15" s="30"/>
    </row>
    <row r="16" ht="14.25" customHeight="1">
      <c r="A16" s="67"/>
      <c r="B16" s="68"/>
      <c r="C16" s="69"/>
      <c r="D16" s="73"/>
      <c r="E16" s="29"/>
      <c r="F16" s="29"/>
      <c r="G16" s="57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30"/>
    </row>
    <row r="17" ht="14.25" customHeight="1">
      <c r="A17" s="63" t="s">
        <v>18</v>
      </c>
      <c r="B17" s="84"/>
      <c r="C17" s="85"/>
      <c r="D17" s="78">
        <f>D13+D15</f>
        <v>624708</v>
      </c>
      <c r="E17" s="29"/>
      <c r="F17" s="29"/>
      <c r="G17" s="57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30"/>
    </row>
    <row r="18" ht="14.25" customHeight="1">
      <c r="A18" s="86"/>
      <c r="B18" s="86"/>
      <c r="C18" s="86"/>
      <c r="D18" s="87"/>
      <c r="E18" s="29"/>
      <c r="F18" s="29"/>
      <c r="G18" s="57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30"/>
    </row>
    <row r="19" ht="14.25" customHeight="1">
      <c r="A19" s="88" t="s">
        <v>82</v>
      </c>
      <c r="B19" s="89"/>
      <c r="C19" s="90"/>
      <c r="D19" s="66"/>
      <c r="E19" s="29"/>
      <c r="F19" s="29"/>
      <c r="G19" s="57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0"/>
      <c r="Z19" s="30"/>
    </row>
    <row r="20" ht="14.25" customHeight="1">
      <c r="A20" s="91" t="s">
        <v>83</v>
      </c>
      <c r="B20" s="92"/>
      <c r="C20" s="93"/>
      <c r="D20" s="72"/>
      <c r="E20" s="29"/>
      <c r="F20" s="29"/>
      <c r="G20" s="57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30"/>
      <c r="Z20" s="30"/>
    </row>
    <row r="21" ht="14.25" customHeight="1">
      <c r="A21" s="94" t="s">
        <v>84</v>
      </c>
      <c r="B21" s="94"/>
      <c r="C21" s="95"/>
      <c r="D21" s="72">
        <v>2500.0</v>
      </c>
      <c r="E21" s="29"/>
      <c r="F21" s="29"/>
      <c r="G21" s="57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0"/>
      <c r="Z21" s="30"/>
    </row>
    <row r="22" ht="14.25" customHeight="1">
      <c r="A22" s="94" t="s">
        <v>85</v>
      </c>
      <c r="B22" s="94"/>
      <c r="C22" s="95"/>
      <c r="D22" s="72">
        <v>400.0</v>
      </c>
      <c r="E22" s="29"/>
      <c r="F22" s="29"/>
      <c r="G22" s="57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/>
      <c r="Z22" s="30"/>
    </row>
    <row r="23" ht="14.25" customHeight="1">
      <c r="A23" s="67" t="s">
        <v>86</v>
      </c>
      <c r="B23" s="96"/>
      <c r="C23" s="97"/>
      <c r="D23" s="72"/>
      <c r="E23" s="29"/>
      <c r="F23" s="29"/>
      <c r="G23" s="57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0"/>
      <c r="Z23" s="30"/>
    </row>
    <row r="24" ht="14.25" customHeight="1">
      <c r="A24" s="94" t="s">
        <v>87</v>
      </c>
      <c r="B24" s="94"/>
      <c r="C24" s="95"/>
      <c r="D24" s="72">
        <v>0.0</v>
      </c>
      <c r="E24" s="29"/>
      <c r="F24" s="29"/>
      <c r="G24" s="57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0"/>
      <c r="Z24" s="30"/>
    </row>
    <row r="25" ht="14.25" customHeight="1">
      <c r="A25" s="94" t="s">
        <v>88</v>
      </c>
      <c r="B25" s="94"/>
      <c r="C25" s="95"/>
      <c r="D25" s="72">
        <v>0.0</v>
      </c>
      <c r="E25" s="29"/>
      <c r="F25" s="29"/>
      <c r="G25" s="57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30"/>
      <c r="Z25" s="30"/>
    </row>
    <row r="26" ht="14.25" customHeight="1">
      <c r="A26" s="94" t="s">
        <v>89</v>
      </c>
      <c r="B26" s="94"/>
      <c r="C26" s="95"/>
      <c r="D26" s="72">
        <v>0.0</v>
      </c>
      <c r="E26" s="29"/>
      <c r="F26" s="29"/>
      <c r="G26" s="57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0"/>
      <c r="Z26" s="30"/>
    </row>
    <row r="27" ht="14.25" customHeight="1">
      <c r="A27" s="91" t="s">
        <v>90</v>
      </c>
      <c r="B27" s="94"/>
      <c r="C27" s="95"/>
      <c r="D27" s="72"/>
      <c r="E27" s="29"/>
      <c r="F27" s="29"/>
      <c r="G27" s="57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30"/>
      <c r="Z27" s="30"/>
    </row>
    <row r="28" ht="14.25" customHeight="1">
      <c r="A28" s="94" t="s">
        <v>91</v>
      </c>
      <c r="B28" s="94"/>
      <c r="C28" s="95"/>
      <c r="D28" s="72">
        <v>3600.0</v>
      </c>
      <c r="E28" s="29"/>
      <c r="F28" s="29"/>
      <c r="G28" s="57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/>
      <c r="Z28" s="30"/>
    </row>
    <row r="29" ht="14.25" customHeight="1">
      <c r="A29" s="94" t="s">
        <v>92</v>
      </c>
      <c r="B29" s="94"/>
      <c r="C29" s="95"/>
      <c r="D29" s="72">
        <v>10000.0</v>
      </c>
      <c r="E29" s="29"/>
      <c r="F29" s="29"/>
      <c r="G29" s="57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30"/>
      <c r="Z29" s="30"/>
    </row>
    <row r="30" ht="14.25" customHeight="1">
      <c r="A30" s="94" t="s">
        <v>93</v>
      </c>
      <c r="B30" s="94"/>
      <c r="C30" s="95"/>
      <c r="D30" s="72">
        <v>8000.0</v>
      </c>
      <c r="E30" s="29"/>
      <c r="F30" s="29"/>
      <c r="G30" s="57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30"/>
      <c r="Z30" s="30"/>
    </row>
    <row r="31" ht="14.25" customHeight="1">
      <c r="A31" s="94" t="s">
        <v>94</v>
      </c>
      <c r="B31" s="94"/>
      <c r="C31" s="95"/>
      <c r="D31" s="72">
        <f>5000*2</f>
        <v>10000</v>
      </c>
      <c r="E31" s="29"/>
      <c r="F31" s="29"/>
      <c r="G31" s="57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0"/>
      <c r="Z31" s="30"/>
    </row>
    <row r="32">
      <c r="A32" s="94" t="s">
        <v>95</v>
      </c>
      <c r="B32" s="94"/>
      <c r="C32" s="95"/>
      <c r="D32" s="72">
        <v>15000.0</v>
      </c>
      <c r="E32" s="29"/>
      <c r="F32" s="29"/>
      <c r="G32" s="57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30"/>
      <c r="Z32" s="30"/>
    </row>
    <row r="33">
      <c r="A33" s="94" t="s">
        <v>96</v>
      </c>
      <c r="B33" s="94"/>
      <c r="C33" s="95"/>
      <c r="D33" s="72">
        <v>1200.0</v>
      </c>
      <c r="E33" s="29"/>
      <c r="F33" s="29"/>
      <c r="G33" s="57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30"/>
      <c r="Z33" s="30"/>
    </row>
    <row r="34" ht="14.25" customHeight="1">
      <c r="A34" s="94" t="s">
        <v>97</v>
      </c>
      <c r="B34" s="94"/>
      <c r="C34" s="95"/>
      <c r="D34" s="72">
        <v>4000.0</v>
      </c>
      <c r="E34" s="29"/>
      <c r="F34" s="29"/>
      <c r="G34" s="57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0"/>
      <c r="Z34" s="30"/>
    </row>
    <row r="35" ht="14.25" customHeight="1">
      <c r="A35" s="94" t="s">
        <v>98</v>
      </c>
      <c r="B35" s="94"/>
      <c r="C35" s="95"/>
      <c r="D35" s="72">
        <v>3000.0</v>
      </c>
      <c r="E35" s="29"/>
      <c r="F35" s="29"/>
      <c r="G35" s="57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30"/>
      <c r="Z35" s="30"/>
    </row>
    <row r="36" ht="14.25" customHeight="1">
      <c r="A36" s="91" t="s">
        <v>99</v>
      </c>
      <c r="B36" s="94"/>
      <c r="C36" s="95"/>
      <c r="D36" s="72"/>
      <c r="E36" s="29"/>
      <c r="F36" s="29"/>
      <c r="G36" s="57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0"/>
      <c r="Z36" s="30"/>
    </row>
    <row r="37" ht="15.75" customHeight="1">
      <c r="A37" s="98" t="s">
        <v>100</v>
      </c>
      <c r="B37" s="98"/>
      <c r="C37" s="99"/>
      <c r="D37" s="73">
        <v>2000.0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30"/>
      <c r="Z37" s="30"/>
    </row>
    <row r="38">
      <c r="A38" s="94" t="s">
        <v>101</v>
      </c>
      <c r="B38" s="94"/>
      <c r="C38" s="95"/>
      <c r="D38" s="72">
        <v>3000.0</v>
      </c>
      <c r="E38" s="29"/>
      <c r="F38" s="29"/>
      <c r="G38" s="57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30"/>
      <c r="Z38" s="30"/>
    </row>
    <row r="39" ht="14.25" customHeight="1">
      <c r="A39" s="91" t="s">
        <v>102</v>
      </c>
      <c r="B39" s="94"/>
      <c r="C39" s="95"/>
      <c r="D39" s="72"/>
      <c r="E39" s="29"/>
      <c r="F39" s="29"/>
      <c r="G39" s="57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30"/>
      <c r="Z39" s="30"/>
    </row>
    <row r="40" ht="14.25" customHeight="1">
      <c r="A40" s="94" t="s">
        <v>103</v>
      </c>
      <c r="B40" s="94"/>
      <c r="C40" s="95"/>
      <c r="D40" s="72">
        <v>2000.0</v>
      </c>
      <c r="E40" s="29"/>
      <c r="F40" s="29"/>
      <c r="G40" s="57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30"/>
      <c r="Z40" s="30"/>
    </row>
    <row r="41" ht="14.25" customHeight="1">
      <c r="A41" s="94" t="s">
        <v>104</v>
      </c>
      <c r="B41" s="94"/>
      <c r="C41" s="95"/>
      <c r="D41" s="72">
        <v>1000.0</v>
      </c>
      <c r="E41" s="29"/>
      <c r="F41" s="29"/>
      <c r="G41" s="57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30"/>
      <c r="Z41" s="30"/>
    </row>
    <row r="42" ht="14.25" customHeight="1">
      <c r="A42" s="90" t="s">
        <v>105</v>
      </c>
      <c r="B42" s="90"/>
      <c r="C42" s="90"/>
      <c r="D42" s="100">
        <f>SUM(D21:D41)</f>
        <v>65700</v>
      </c>
      <c r="E42" s="29"/>
      <c r="F42" s="29"/>
      <c r="G42" s="57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30"/>
      <c r="Z42" s="30"/>
    </row>
    <row r="43" ht="14.25" customHeight="1">
      <c r="A43" s="93"/>
      <c r="B43" s="93"/>
      <c r="C43" s="93"/>
      <c r="D43" s="101"/>
      <c r="E43" s="29"/>
      <c r="F43" s="29"/>
      <c r="G43" s="57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30"/>
      <c r="Z43" s="30"/>
    </row>
    <row r="44" ht="14.25" customHeight="1">
      <c r="A44" s="93" t="s">
        <v>106</v>
      </c>
      <c r="B44" s="93"/>
      <c r="C44" s="93"/>
      <c r="D44" s="101">
        <f>D17+D42</f>
        <v>690408</v>
      </c>
      <c r="E44" s="29"/>
      <c r="F44" s="29"/>
      <c r="G44" s="57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30"/>
      <c r="Z44" s="30"/>
    </row>
    <row r="45" ht="14.25" customHeight="1">
      <c r="A45" s="102" t="s">
        <v>107</v>
      </c>
      <c r="B45" s="102"/>
      <c r="C45" s="102"/>
      <c r="D45" s="70">
        <f>D44*0.15</f>
        <v>103561.2</v>
      </c>
      <c r="E45" s="57"/>
      <c r="F45" s="29"/>
      <c r="G45" s="57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30"/>
      <c r="Z45" s="30"/>
    </row>
    <row r="46" ht="14.25" customHeight="1">
      <c r="A46" s="94"/>
      <c r="B46" s="94"/>
      <c r="C46" s="95"/>
      <c r="D46" s="72"/>
      <c r="E46" s="29"/>
      <c r="F46" s="29"/>
      <c r="G46" s="57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30"/>
      <c r="Z46" s="30"/>
    </row>
    <row r="47" ht="14.25" customHeight="1">
      <c r="A47" s="90" t="s">
        <v>108</v>
      </c>
      <c r="B47" s="90"/>
      <c r="C47" s="90"/>
      <c r="D47" s="100">
        <f>D44+D45</f>
        <v>793969.2</v>
      </c>
      <c r="E47" s="29"/>
      <c r="F47" s="103">
        <f>Summary!B36</f>
        <v>-0.0980479999</v>
      </c>
      <c r="G47" s="57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30"/>
      <c r="Z47" s="30"/>
    </row>
    <row r="48" ht="14.25" customHeight="1">
      <c r="A48" s="62"/>
      <c r="B48" s="59"/>
      <c r="C48" s="60"/>
      <c r="D48" s="61"/>
      <c r="E48" s="29"/>
      <c r="F48" s="29"/>
      <c r="G48" s="57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30"/>
      <c r="Z48" s="30"/>
    </row>
    <row r="49" ht="14.25" customHeight="1">
      <c r="A49" s="104" t="s">
        <v>11</v>
      </c>
      <c r="B49" s="59"/>
      <c r="C49" s="60"/>
      <c r="D49" s="61"/>
      <c r="E49" s="29"/>
      <c r="F49" s="29"/>
      <c r="G49" s="57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30"/>
      <c r="Z49" s="30"/>
    </row>
    <row r="50" ht="14.25" customHeight="1">
      <c r="A50" s="62"/>
      <c r="B50" s="59"/>
      <c r="C50" s="60"/>
      <c r="D50" s="61"/>
      <c r="E50" s="29"/>
      <c r="F50" s="29"/>
      <c r="G50" s="57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30"/>
      <c r="Z50" s="30"/>
    </row>
    <row r="51" ht="14.25" customHeight="1">
      <c r="A51" s="62"/>
      <c r="B51" s="59"/>
      <c r="C51" s="60"/>
      <c r="D51" s="61"/>
      <c r="E51" s="29"/>
      <c r="F51" s="29"/>
      <c r="G51" s="57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30"/>
      <c r="Z51" s="30"/>
    </row>
    <row r="52" ht="14.25" customHeight="1">
      <c r="A52" s="62"/>
      <c r="B52" s="59"/>
      <c r="C52" s="60"/>
      <c r="D52" s="61"/>
      <c r="E52" s="29"/>
      <c r="F52" s="29"/>
      <c r="G52" s="57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30"/>
      <c r="Z52" s="30"/>
    </row>
    <row r="53" ht="14.25" customHeight="1">
      <c r="A53" s="62"/>
      <c r="B53" s="59"/>
      <c r="C53" s="60"/>
      <c r="D53" s="61"/>
      <c r="E53" s="29"/>
      <c r="F53" s="29"/>
      <c r="G53" s="57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30"/>
      <c r="Z53" s="30"/>
    </row>
    <row r="54" ht="14.25" customHeight="1">
      <c r="A54" s="62"/>
      <c r="B54" s="59"/>
      <c r="C54" s="60"/>
      <c r="D54" s="61"/>
      <c r="E54" s="29"/>
      <c r="F54" s="29"/>
      <c r="G54" s="57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30"/>
      <c r="Z54" s="30"/>
    </row>
    <row r="55" ht="14.25" customHeight="1">
      <c r="A55" s="62"/>
      <c r="B55" s="59"/>
      <c r="C55" s="60"/>
      <c r="D55" s="61"/>
      <c r="E55" s="29"/>
      <c r="F55" s="29"/>
      <c r="G55" s="57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30"/>
      <c r="Z55" s="30"/>
    </row>
    <row r="56" ht="14.25" customHeight="1">
      <c r="A56" s="62"/>
      <c r="B56" s="59"/>
      <c r="C56" s="60"/>
      <c r="D56" s="61"/>
      <c r="E56" s="29"/>
      <c r="F56" s="29"/>
      <c r="G56" s="57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30"/>
      <c r="Z56" s="30"/>
    </row>
    <row r="57" ht="14.25" customHeight="1">
      <c r="A57" s="62"/>
      <c r="B57" s="59"/>
      <c r="C57" s="60"/>
      <c r="D57" s="61"/>
      <c r="E57" s="29"/>
      <c r="F57" s="29"/>
      <c r="G57" s="57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30"/>
      <c r="Z57" s="30"/>
    </row>
    <row r="58" ht="14.25" customHeight="1">
      <c r="A58" s="62"/>
      <c r="B58" s="59"/>
      <c r="C58" s="60"/>
      <c r="D58" s="61"/>
      <c r="E58" s="29"/>
      <c r="F58" s="29"/>
      <c r="G58" s="57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30"/>
      <c r="Z58" s="30"/>
    </row>
    <row r="59" ht="14.25" customHeight="1">
      <c r="A59" s="62"/>
      <c r="B59" s="59"/>
      <c r="C59" s="60"/>
      <c r="D59" s="61"/>
      <c r="E59" s="29"/>
      <c r="F59" s="29"/>
      <c r="G59" s="57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30"/>
      <c r="Z59" s="30"/>
    </row>
    <row r="60" ht="14.25" customHeight="1">
      <c r="A60" s="62"/>
      <c r="B60" s="59"/>
      <c r="C60" s="60"/>
      <c r="D60" s="61"/>
      <c r="E60" s="29"/>
      <c r="F60" s="29"/>
      <c r="G60" s="57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30"/>
      <c r="Z60" s="30"/>
    </row>
    <row r="61" ht="14.25" customHeight="1">
      <c r="A61" s="62"/>
      <c r="B61" s="59"/>
      <c r="C61" s="60"/>
      <c r="D61" s="61"/>
      <c r="E61" s="29"/>
      <c r="F61" s="29"/>
      <c r="G61" s="57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30"/>
      <c r="Z61" s="30"/>
    </row>
    <row r="62" ht="14.25" customHeight="1">
      <c r="A62" s="62"/>
      <c r="B62" s="59"/>
      <c r="C62" s="60"/>
      <c r="D62" s="61"/>
      <c r="E62" s="29"/>
      <c r="F62" s="29"/>
      <c r="G62" s="57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30"/>
      <c r="Z62" s="30"/>
    </row>
    <row r="63" ht="14.25" customHeight="1">
      <c r="A63" s="62"/>
      <c r="B63" s="59"/>
      <c r="C63" s="60"/>
      <c r="D63" s="61"/>
      <c r="E63" s="29"/>
      <c r="F63" s="29"/>
      <c r="G63" s="57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30"/>
      <c r="Z63" s="30"/>
    </row>
    <row r="64" ht="14.25" customHeight="1">
      <c r="A64" s="62"/>
      <c r="B64" s="59"/>
      <c r="C64" s="60"/>
      <c r="D64" s="61"/>
      <c r="E64" s="29"/>
      <c r="F64" s="29"/>
      <c r="G64" s="57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30"/>
    </row>
    <row r="65" ht="14.25" customHeight="1">
      <c r="A65" s="62"/>
      <c r="B65" s="59"/>
      <c r="C65" s="60"/>
      <c r="D65" s="61"/>
      <c r="E65" s="29"/>
      <c r="F65" s="29"/>
      <c r="G65" s="57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30"/>
    </row>
    <row r="66" ht="14.25" customHeight="1">
      <c r="A66" s="62"/>
      <c r="B66" s="59"/>
      <c r="C66" s="60"/>
      <c r="D66" s="61"/>
      <c r="E66" s="29"/>
      <c r="F66" s="29"/>
      <c r="G66" s="57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0"/>
    </row>
    <row r="67" ht="14.25" customHeight="1">
      <c r="A67" s="62"/>
      <c r="B67" s="59"/>
      <c r="C67" s="60"/>
      <c r="D67" s="61"/>
      <c r="E67" s="29"/>
      <c r="F67" s="29"/>
      <c r="G67" s="57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0"/>
      <c r="Z67" s="30"/>
    </row>
    <row r="68" ht="14.25" customHeight="1">
      <c r="A68" s="62"/>
      <c r="B68" s="59"/>
      <c r="C68" s="60"/>
      <c r="D68" s="61"/>
      <c r="E68" s="29"/>
      <c r="F68" s="29"/>
      <c r="G68" s="57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0"/>
    </row>
    <row r="69" ht="14.25" customHeight="1">
      <c r="A69" s="62"/>
      <c r="B69" s="59"/>
      <c r="C69" s="60"/>
      <c r="D69" s="61"/>
      <c r="E69" s="29"/>
      <c r="F69" s="29"/>
      <c r="G69" s="57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30"/>
    </row>
    <row r="70" ht="14.25" customHeight="1">
      <c r="A70" s="62"/>
      <c r="B70" s="59"/>
      <c r="C70" s="60"/>
      <c r="D70" s="61"/>
      <c r="E70" s="29"/>
      <c r="F70" s="29"/>
      <c r="G70" s="57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0"/>
    </row>
    <row r="71" ht="14.25" customHeight="1">
      <c r="A71" s="62"/>
      <c r="B71" s="59"/>
      <c r="C71" s="60"/>
      <c r="D71" s="61"/>
      <c r="E71" s="29"/>
      <c r="F71" s="29"/>
      <c r="G71" s="57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30"/>
    </row>
    <row r="72" ht="14.25" customHeight="1">
      <c r="A72" s="62"/>
      <c r="B72" s="59"/>
      <c r="C72" s="60"/>
      <c r="D72" s="61"/>
      <c r="E72" s="29"/>
      <c r="F72" s="29"/>
      <c r="G72" s="57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30"/>
    </row>
    <row r="73" ht="14.25" customHeight="1">
      <c r="A73" s="62"/>
      <c r="B73" s="59"/>
      <c r="C73" s="60"/>
      <c r="D73" s="61"/>
      <c r="E73" s="29"/>
      <c r="F73" s="29"/>
      <c r="G73" s="57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30"/>
      <c r="Z73" s="30"/>
    </row>
    <row r="74" ht="14.25" customHeight="1">
      <c r="A74" s="62"/>
      <c r="B74" s="59"/>
      <c r="C74" s="60"/>
      <c r="D74" s="61"/>
      <c r="E74" s="29"/>
      <c r="F74" s="29"/>
      <c r="G74" s="57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30"/>
      <c r="Z74" s="30"/>
    </row>
    <row r="75" ht="14.25" customHeight="1">
      <c r="A75" s="62"/>
      <c r="B75" s="59"/>
      <c r="C75" s="60"/>
      <c r="D75" s="61"/>
      <c r="E75" s="29"/>
      <c r="F75" s="29"/>
      <c r="G75" s="57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0"/>
      <c r="Z75" s="30"/>
    </row>
    <row r="76" ht="14.25" customHeight="1">
      <c r="A76" s="62"/>
      <c r="B76" s="59"/>
      <c r="C76" s="60"/>
      <c r="D76" s="61"/>
      <c r="E76" s="29"/>
      <c r="F76" s="29"/>
      <c r="G76" s="57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30"/>
    </row>
    <row r="77" ht="14.25" customHeight="1">
      <c r="A77" s="62"/>
      <c r="B77" s="59"/>
      <c r="C77" s="60"/>
      <c r="D77" s="61"/>
      <c r="E77" s="29"/>
      <c r="F77" s="29"/>
      <c r="G77" s="57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30"/>
      <c r="Z77" s="30"/>
    </row>
    <row r="78" ht="14.25" customHeight="1">
      <c r="A78" s="62"/>
      <c r="B78" s="59"/>
      <c r="C78" s="60"/>
      <c r="D78" s="61"/>
      <c r="E78" s="29"/>
      <c r="F78" s="29"/>
      <c r="G78" s="57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30"/>
      <c r="Z78" s="30"/>
    </row>
    <row r="79" ht="14.25" customHeight="1">
      <c r="A79" s="62"/>
      <c r="B79" s="59"/>
      <c r="C79" s="60"/>
      <c r="D79" s="61"/>
      <c r="E79" s="29"/>
      <c r="F79" s="29"/>
      <c r="G79" s="57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30"/>
      <c r="Z79" s="30"/>
    </row>
    <row r="80" ht="14.25" customHeight="1">
      <c r="A80" s="62"/>
      <c r="B80" s="59"/>
      <c r="C80" s="60"/>
      <c r="D80" s="61"/>
      <c r="E80" s="29"/>
      <c r="F80" s="29"/>
      <c r="G80" s="57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30"/>
      <c r="Z80" s="30"/>
    </row>
    <row r="81" ht="14.25" customHeight="1">
      <c r="A81" s="62"/>
      <c r="B81" s="59"/>
      <c r="C81" s="60"/>
      <c r="D81" s="61"/>
      <c r="E81" s="29"/>
      <c r="F81" s="29"/>
      <c r="G81" s="57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30"/>
      <c r="Z81" s="30"/>
    </row>
    <row r="82" ht="14.25" customHeight="1">
      <c r="A82" s="62"/>
      <c r="B82" s="59"/>
      <c r="C82" s="60"/>
      <c r="D82" s="61"/>
      <c r="E82" s="29"/>
      <c r="F82" s="29"/>
      <c r="G82" s="57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30"/>
      <c r="Z82" s="30"/>
    </row>
    <row r="83" ht="14.25" customHeight="1">
      <c r="A83" s="62"/>
      <c r="B83" s="59"/>
      <c r="C83" s="60"/>
      <c r="D83" s="61"/>
      <c r="E83" s="29"/>
      <c r="F83" s="29"/>
      <c r="G83" s="57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30"/>
      <c r="Z83" s="30"/>
    </row>
    <row r="84" ht="14.25" customHeight="1">
      <c r="A84" s="62"/>
      <c r="B84" s="59"/>
      <c r="C84" s="60"/>
      <c r="D84" s="61"/>
      <c r="E84" s="29"/>
      <c r="F84" s="29"/>
      <c r="G84" s="57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30"/>
      <c r="Z84" s="30"/>
    </row>
    <row r="85" ht="14.25" customHeight="1">
      <c r="A85" s="62"/>
      <c r="B85" s="59"/>
      <c r="C85" s="60"/>
      <c r="D85" s="61"/>
      <c r="E85" s="29"/>
      <c r="F85" s="29"/>
      <c r="G85" s="57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30"/>
      <c r="Z85" s="30"/>
    </row>
    <row r="86" ht="14.25" customHeight="1">
      <c r="A86" s="62"/>
      <c r="B86" s="59"/>
      <c r="C86" s="60"/>
      <c r="D86" s="61"/>
      <c r="E86" s="29"/>
      <c r="F86" s="29"/>
      <c r="G86" s="57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30"/>
      <c r="Z86" s="30"/>
    </row>
    <row r="87" ht="14.25" customHeight="1">
      <c r="A87" s="62"/>
      <c r="B87" s="59"/>
      <c r="C87" s="60"/>
      <c r="D87" s="61"/>
      <c r="E87" s="29"/>
      <c r="F87" s="29"/>
      <c r="G87" s="57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30"/>
      <c r="Z87" s="30"/>
    </row>
    <row r="88" ht="14.25" customHeight="1">
      <c r="A88" s="62"/>
      <c r="B88" s="59"/>
      <c r="C88" s="60"/>
      <c r="D88" s="61"/>
      <c r="E88" s="29"/>
      <c r="F88" s="29"/>
      <c r="G88" s="57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30"/>
      <c r="Z88" s="30"/>
    </row>
    <row r="89" ht="14.25" customHeight="1">
      <c r="A89" s="62"/>
      <c r="B89" s="59"/>
      <c r="C89" s="60"/>
      <c r="D89" s="61"/>
      <c r="E89" s="29"/>
      <c r="F89" s="29"/>
      <c r="G89" s="57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30"/>
      <c r="Z89" s="30"/>
    </row>
    <row r="90" ht="14.25" customHeight="1">
      <c r="A90" s="62"/>
      <c r="B90" s="59"/>
      <c r="C90" s="60"/>
      <c r="D90" s="61"/>
      <c r="E90" s="29"/>
      <c r="F90" s="29"/>
      <c r="G90" s="57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30"/>
      <c r="Z90" s="30"/>
    </row>
    <row r="91" ht="14.25" customHeight="1">
      <c r="A91" s="62"/>
      <c r="B91" s="59"/>
      <c r="C91" s="60"/>
      <c r="D91" s="61"/>
      <c r="E91" s="29"/>
      <c r="F91" s="29"/>
      <c r="G91" s="57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30"/>
      <c r="Z91" s="30"/>
    </row>
    <row r="92" ht="14.25" customHeight="1">
      <c r="A92" s="62"/>
      <c r="B92" s="59"/>
      <c r="C92" s="60"/>
      <c r="D92" s="61"/>
      <c r="E92" s="29"/>
      <c r="F92" s="29"/>
      <c r="G92" s="57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30"/>
      <c r="Z92" s="30"/>
    </row>
    <row r="93" ht="14.25" customHeight="1">
      <c r="A93" s="62"/>
      <c r="B93" s="59"/>
      <c r="C93" s="60"/>
      <c r="D93" s="61"/>
      <c r="E93" s="29"/>
      <c r="F93" s="29"/>
      <c r="G93" s="57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30"/>
      <c r="Z93" s="30"/>
    </row>
    <row r="94" ht="14.25" customHeight="1">
      <c r="A94" s="62"/>
      <c r="B94" s="59"/>
      <c r="C94" s="60"/>
      <c r="D94" s="61"/>
      <c r="E94" s="29"/>
      <c r="F94" s="29"/>
      <c r="G94" s="57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30"/>
      <c r="Z94" s="30"/>
    </row>
    <row r="95" ht="14.25" customHeight="1">
      <c r="A95" s="62"/>
      <c r="B95" s="59"/>
      <c r="C95" s="60"/>
      <c r="D95" s="61"/>
      <c r="E95" s="29"/>
      <c r="F95" s="29"/>
      <c r="G95" s="57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30"/>
      <c r="Z95" s="30"/>
    </row>
    <row r="96" ht="14.25" customHeight="1">
      <c r="A96" s="62"/>
      <c r="B96" s="59"/>
      <c r="C96" s="60"/>
      <c r="D96" s="61"/>
      <c r="E96" s="29"/>
      <c r="F96" s="29"/>
      <c r="G96" s="57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30"/>
      <c r="Z96" s="30"/>
    </row>
    <row r="97" ht="14.25" customHeight="1">
      <c r="A97" s="62"/>
      <c r="B97" s="59"/>
      <c r="C97" s="60"/>
      <c r="D97" s="61"/>
      <c r="E97" s="29"/>
      <c r="F97" s="29"/>
      <c r="G97" s="57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30"/>
      <c r="Z97" s="30"/>
    </row>
    <row r="98" ht="14.25" customHeight="1">
      <c r="A98" s="62"/>
      <c r="B98" s="59"/>
      <c r="C98" s="60"/>
      <c r="D98" s="61"/>
      <c r="E98" s="29"/>
      <c r="F98" s="29"/>
      <c r="G98" s="57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30"/>
      <c r="Z98" s="30"/>
    </row>
    <row r="99" ht="14.25" customHeight="1">
      <c r="A99" s="62"/>
      <c r="B99" s="59"/>
      <c r="C99" s="60"/>
      <c r="D99" s="61"/>
      <c r="E99" s="29"/>
      <c r="F99" s="29"/>
      <c r="G99" s="57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30"/>
      <c r="Z99" s="30"/>
    </row>
    <row r="100" ht="14.25" customHeight="1">
      <c r="A100" s="62"/>
      <c r="B100" s="59"/>
      <c r="C100" s="60"/>
      <c r="D100" s="61"/>
      <c r="E100" s="29"/>
      <c r="F100" s="29"/>
      <c r="G100" s="57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30"/>
      <c r="Z100" s="30"/>
    </row>
    <row r="101" ht="14.25" customHeight="1">
      <c r="A101" s="62"/>
      <c r="B101" s="59"/>
      <c r="C101" s="60"/>
      <c r="D101" s="61"/>
      <c r="E101" s="29"/>
      <c r="F101" s="29"/>
      <c r="G101" s="57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30"/>
      <c r="Z101" s="30"/>
    </row>
    <row r="102" ht="14.25" customHeight="1">
      <c r="A102" s="62"/>
      <c r="B102" s="59"/>
      <c r="C102" s="60"/>
      <c r="D102" s="61"/>
      <c r="E102" s="29"/>
      <c r="F102" s="29"/>
      <c r="G102" s="57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30"/>
      <c r="Z102" s="30"/>
    </row>
    <row r="103" ht="14.25" customHeight="1">
      <c r="A103" s="62"/>
      <c r="B103" s="59"/>
      <c r="C103" s="60"/>
      <c r="D103" s="61"/>
      <c r="E103" s="29"/>
      <c r="F103" s="29"/>
      <c r="G103" s="57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30"/>
      <c r="Z103" s="30"/>
    </row>
    <row r="104" ht="14.25" customHeight="1">
      <c r="A104" s="62"/>
      <c r="B104" s="59"/>
      <c r="C104" s="60"/>
      <c r="D104" s="61"/>
      <c r="E104" s="29"/>
      <c r="F104" s="29"/>
      <c r="G104" s="57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30"/>
      <c r="Z104" s="30"/>
    </row>
    <row r="105" ht="14.25" customHeight="1">
      <c r="A105" s="62"/>
      <c r="B105" s="59"/>
      <c r="C105" s="60"/>
      <c r="D105" s="61"/>
      <c r="E105" s="29"/>
      <c r="F105" s="29"/>
      <c r="G105" s="57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30"/>
      <c r="Z105" s="30"/>
    </row>
    <row r="106" ht="14.25" customHeight="1">
      <c r="A106" s="62"/>
      <c r="B106" s="59"/>
      <c r="C106" s="60"/>
      <c r="D106" s="61"/>
      <c r="E106" s="29"/>
      <c r="F106" s="29"/>
      <c r="G106" s="57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30"/>
      <c r="Z106" s="30"/>
    </row>
    <row r="107" ht="14.25" customHeight="1">
      <c r="A107" s="62"/>
      <c r="B107" s="59"/>
      <c r="C107" s="60"/>
      <c r="D107" s="61"/>
      <c r="E107" s="29"/>
      <c r="F107" s="29"/>
      <c r="G107" s="57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30"/>
      <c r="Z107" s="30"/>
    </row>
    <row r="108" ht="14.25" customHeight="1">
      <c r="A108" s="62"/>
      <c r="B108" s="59"/>
      <c r="C108" s="60"/>
      <c r="D108" s="61"/>
      <c r="E108" s="29"/>
      <c r="F108" s="29"/>
      <c r="G108" s="57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30"/>
      <c r="Z108" s="30"/>
    </row>
    <row r="109" ht="14.25" customHeight="1">
      <c r="A109" s="62"/>
      <c r="B109" s="59"/>
      <c r="C109" s="60"/>
      <c r="D109" s="61"/>
      <c r="E109" s="29"/>
      <c r="F109" s="29"/>
      <c r="G109" s="57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30"/>
      <c r="Z109" s="30"/>
    </row>
    <row r="110" ht="14.25" customHeight="1">
      <c r="A110" s="62"/>
      <c r="B110" s="59"/>
      <c r="C110" s="60"/>
      <c r="D110" s="61"/>
      <c r="E110" s="29"/>
      <c r="F110" s="29"/>
      <c r="G110" s="57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30"/>
      <c r="Z110" s="30"/>
    </row>
    <row r="111" ht="14.25" customHeight="1">
      <c r="A111" s="62"/>
      <c r="B111" s="59"/>
      <c r="C111" s="60"/>
      <c r="D111" s="61"/>
      <c r="E111" s="29"/>
      <c r="F111" s="29"/>
      <c r="G111" s="57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30"/>
      <c r="Z111" s="30"/>
    </row>
    <row r="112" ht="14.25" customHeight="1">
      <c r="A112" s="62"/>
      <c r="B112" s="59"/>
      <c r="C112" s="60"/>
      <c r="D112" s="61"/>
      <c r="E112" s="29"/>
      <c r="F112" s="29"/>
      <c r="G112" s="57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30"/>
      <c r="Z112" s="30"/>
    </row>
    <row r="113" ht="14.25" customHeight="1">
      <c r="A113" s="62"/>
      <c r="B113" s="59"/>
      <c r="C113" s="60"/>
      <c r="D113" s="61"/>
      <c r="E113" s="29"/>
      <c r="F113" s="29"/>
      <c r="G113" s="57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30"/>
      <c r="Z113" s="30"/>
    </row>
    <row r="114" ht="14.25" customHeight="1">
      <c r="A114" s="62"/>
      <c r="B114" s="59"/>
      <c r="C114" s="60"/>
      <c r="D114" s="61"/>
      <c r="E114" s="29"/>
      <c r="F114" s="29"/>
      <c r="G114" s="57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30"/>
      <c r="Z114" s="30"/>
    </row>
    <row r="115" ht="14.25" customHeight="1">
      <c r="A115" s="62"/>
      <c r="B115" s="59"/>
      <c r="C115" s="60"/>
      <c r="D115" s="61"/>
      <c r="E115" s="29"/>
      <c r="F115" s="29"/>
      <c r="G115" s="57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30"/>
      <c r="Z115" s="30"/>
    </row>
    <row r="116" ht="14.25" customHeight="1">
      <c r="A116" s="62"/>
      <c r="B116" s="59"/>
      <c r="C116" s="60"/>
      <c r="D116" s="61"/>
      <c r="E116" s="29"/>
      <c r="F116" s="29"/>
      <c r="G116" s="57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30"/>
      <c r="Z116" s="30"/>
    </row>
    <row r="117" ht="14.25" customHeight="1">
      <c r="A117" s="62"/>
      <c r="B117" s="59"/>
      <c r="C117" s="60"/>
      <c r="D117" s="61"/>
      <c r="E117" s="29"/>
      <c r="F117" s="29"/>
      <c r="G117" s="57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30"/>
      <c r="Z117" s="30"/>
    </row>
    <row r="118" ht="14.25" customHeight="1">
      <c r="A118" s="62"/>
      <c r="B118" s="59"/>
      <c r="C118" s="60"/>
      <c r="D118" s="61"/>
      <c r="E118" s="29"/>
      <c r="F118" s="29"/>
      <c r="G118" s="57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30"/>
      <c r="Z118" s="30"/>
    </row>
    <row r="119" ht="14.25" customHeight="1">
      <c r="A119" s="62"/>
      <c r="B119" s="59"/>
      <c r="C119" s="60"/>
      <c r="D119" s="61"/>
      <c r="E119" s="29"/>
      <c r="F119" s="29"/>
      <c r="G119" s="57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30"/>
      <c r="Z119" s="30"/>
    </row>
    <row r="120" ht="14.25" customHeight="1">
      <c r="A120" s="62"/>
      <c r="B120" s="59"/>
      <c r="C120" s="60"/>
      <c r="D120" s="61"/>
      <c r="E120" s="29"/>
      <c r="F120" s="29"/>
      <c r="G120" s="57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30"/>
      <c r="Z120" s="30"/>
    </row>
    <row r="121" ht="14.25" customHeight="1">
      <c r="A121" s="62"/>
      <c r="B121" s="59"/>
      <c r="C121" s="60"/>
      <c r="D121" s="61"/>
      <c r="E121" s="29"/>
      <c r="F121" s="29"/>
      <c r="G121" s="57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30"/>
      <c r="Z121" s="30"/>
    </row>
    <row r="122" ht="14.25" customHeight="1">
      <c r="A122" s="62"/>
      <c r="B122" s="59"/>
      <c r="C122" s="60"/>
      <c r="D122" s="61"/>
      <c r="E122" s="29"/>
      <c r="F122" s="29"/>
      <c r="G122" s="57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30"/>
      <c r="Z122" s="30"/>
    </row>
    <row r="123" ht="14.25" customHeight="1">
      <c r="A123" s="62"/>
      <c r="B123" s="59"/>
      <c r="C123" s="60"/>
      <c r="D123" s="61"/>
      <c r="E123" s="29"/>
      <c r="F123" s="29"/>
      <c r="G123" s="57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30"/>
      <c r="Z123" s="30"/>
    </row>
    <row r="124" ht="14.25" customHeight="1">
      <c r="A124" s="62"/>
      <c r="B124" s="59"/>
      <c r="C124" s="60"/>
      <c r="D124" s="61"/>
      <c r="E124" s="29"/>
      <c r="F124" s="29"/>
      <c r="G124" s="57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30"/>
      <c r="Z124" s="30"/>
    </row>
    <row r="125" ht="14.25" customHeight="1">
      <c r="A125" s="62"/>
      <c r="B125" s="59"/>
      <c r="C125" s="60"/>
      <c r="D125" s="61"/>
      <c r="E125" s="29"/>
      <c r="F125" s="29"/>
      <c r="G125" s="57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30"/>
      <c r="Z125" s="30"/>
    </row>
    <row r="126" ht="14.25" customHeight="1">
      <c r="A126" s="62"/>
      <c r="B126" s="59"/>
      <c r="C126" s="60"/>
      <c r="D126" s="61"/>
      <c r="E126" s="29"/>
      <c r="F126" s="29"/>
      <c r="G126" s="57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30"/>
      <c r="Z126" s="30"/>
    </row>
    <row r="127" ht="14.25" customHeight="1">
      <c r="A127" s="62"/>
      <c r="B127" s="59"/>
      <c r="C127" s="60"/>
      <c r="D127" s="61"/>
      <c r="E127" s="29"/>
      <c r="F127" s="29"/>
      <c r="G127" s="57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30"/>
      <c r="Z127" s="30"/>
    </row>
    <row r="128" ht="14.25" customHeight="1">
      <c r="A128" s="62"/>
      <c r="B128" s="59"/>
      <c r="C128" s="60"/>
      <c r="D128" s="61"/>
      <c r="E128" s="29"/>
      <c r="F128" s="29"/>
      <c r="G128" s="57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30"/>
      <c r="Z128" s="30"/>
    </row>
    <row r="129" ht="14.25" customHeight="1">
      <c r="A129" s="62"/>
      <c r="B129" s="59"/>
      <c r="C129" s="60"/>
      <c r="D129" s="61"/>
      <c r="E129" s="29"/>
      <c r="F129" s="29"/>
      <c r="G129" s="57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30"/>
      <c r="Z129" s="30"/>
    </row>
    <row r="130" ht="14.25" customHeight="1">
      <c r="A130" s="62"/>
      <c r="B130" s="59"/>
      <c r="C130" s="60"/>
      <c r="D130" s="61"/>
      <c r="E130" s="29"/>
      <c r="F130" s="29"/>
      <c r="G130" s="57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30"/>
      <c r="Z130" s="30"/>
    </row>
    <row r="131" ht="14.25" customHeight="1">
      <c r="A131" s="62"/>
      <c r="B131" s="59"/>
      <c r="C131" s="60"/>
      <c r="D131" s="61"/>
      <c r="E131" s="29"/>
      <c r="F131" s="29"/>
      <c r="G131" s="57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30"/>
      <c r="Z131" s="30"/>
    </row>
    <row r="132" ht="14.25" customHeight="1">
      <c r="A132" s="62"/>
      <c r="B132" s="59"/>
      <c r="C132" s="60"/>
      <c r="D132" s="61"/>
      <c r="E132" s="29"/>
      <c r="F132" s="29"/>
      <c r="G132" s="57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30"/>
      <c r="Z132" s="30"/>
    </row>
    <row r="133" ht="14.25" customHeight="1">
      <c r="A133" s="62"/>
      <c r="B133" s="59"/>
      <c r="C133" s="60"/>
      <c r="D133" s="61"/>
      <c r="E133" s="29"/>
      <c r="F133" s="29"/>
      <c r="G133" s="57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30"/>
      <c r="Z133" s="30"/>
    </row>
    <row r="134" ht="14.25" customHeight="1">
      <c r="A134" s="62"/>
      <c r="B134" s="59"/>
      <c r="C134" s="60"/>
      <c r="D134" s="61"/>
      <c r="E134" s="29"/>
      <c r="F134" s="29"/>
      <c r="G134" s="57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30"/>
      <c r="Z134" s="30"/>
    </row>
    <row r="135" ht="14.25" customHeight="1">
      <c r="A135" s="62"/>
      <c r="B135" s="59"/>
      <c r="C135" s="60"/>
      <c r="D135" s="61"/>
      <c r="E135" s="29"/>
      <c r="F135" s="29"/>
      <c r="G135" s="57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30"/>
      <c r="Z135" s="30"/>
    </row>
    <row r="136" ht="14.25" customHeight="1">
      <c r="A136" s="62"/>
      <c r="B136" s="59"/>
      <c r="C136" s="60"/>
      <c r="D136" s="61"/>
      <c r="E136" s="29"/>
      <c r="F136" s="29"/>
      <c r="G136" s="57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30"/>
      <c r="Z136" s="30"/>
    </row>
    <row r="137" ht="14.25" customHeight="1">
      <c r="A137" s="62"/>
      <c r="B137" s="59"/>
      <c r="C137" s="60"/>
      <c r="D137" s="61"/>
      <c r="E137" s="29"/>
      <c r="F137" s="29"/>
      <c r="G137" s="57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30"/>
      <c r="Z137" s="30"/>
    </row>
    <row r="138" ht="14.25" customHeight="1">
      <c r="A138" s="62"/>
      <c r="B138" s="59"/>
      <c r="C138" s="60"/>
      <c r="D138" s="61"/>
      <c r="E138" s="29"/>
      <c r="F138" s="29"/>
      <c r="G138" s="57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30"/>
      <c r="Z138" s="30"/>
    </row>
    <row r="139" ht="14.25" customHeight="1">
      <c r="A139" s="62"/>
      <c r="B139" s="59"/>
      <c r="C139" s="60"/>
      <c r="D139" s="61"/>
      <c r="E139" s="29"/>
      <c r="F139" s="29"/>
      <c r="G139" s="57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30"/>
      <c r="Z139" s="30"/>
    </row>
    <row r="140" ht="14.25" customHeight="1">
      <c r="A140" s="62"/>
      <c r="B140" s="59"/>
      <c r="C140" s="60"/>
      <c r="D140" s="61"/>
      <c r="E140" s="29"/>
      <c r="F140" s="29"/>
      <c r="G140" s="57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30"/>
      <c r="Z140" s="30"/>
    </row>
    <row r="141" ht="14.25" customHeight="1">
      <c r="A141" s="62"/>
      <c r="B141" s="59"/>
      <c r="C141" s="60"/>
      <c r="D141" s="61"/>
      <c r="E141" s="29"/>
      <c r="F141" s="29"/>
      <c r="G141" s="57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30"/>
      <c r="Z141" s="30"/>
    </row>
    <row r="142" ht="14.25" customHeight="1">
      <c r="A142" s="62"/>
      <c r="B142" s="59"/>
      <c r="C142" s="60"/>
      <c r="D142" s="61"/>
      <c r="E142" s="29"/>
      <c r="F142" s="29"/>
      <c r="G142" s="57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30"/>
      <c r="Z142" s="30"/>
    </row>
    <row r="143" ht="14.25" customHeight="1">
      <c r="A143" s="62"/>
      <c r="B143" s="59"/>
      <c r="C143" s="60"/>
      <c r="D143" s="61"/>
      <c r="E143" s="29"/>
      <c r="F143" s="29"/>
      <c r="G143" s="57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30"/>
      <c r="Z143" s="30"/>
    </row>
    <row r="144" ht="14.25" customHeight="1">
      <c r="A144" s="62"/>
      <c r="B144" s="59"/>
      <c r="C144" s="60"/>
      <c r="D144" s="61"/>
      <c r="E144" s="29"/>
      <c r="F144" s="29"/>
      <c r="G144" s="57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30"/>
      <c r="Z144" s="30"/>
    </row>
    <row r="145" ht="14.25" customHeight="1">
      <c r="A145" s="62"/>
      <c r="B145" s="59"/>
      <c r="C145" s="60"/>
      <c r="D145" s="61"/>
      <c r="E145" s="29"/>
      <c r="F145" s="29"/>
      <c r="G145" s="57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30"/>
      <c r="Z145" s="30"/>
    </row>
    <row r="146" ht="14.25" customHeight="1">
      <c r="A146" s="62"/>
      <c r="B146" s="59"/>
      <c r="C146" s="60"/>
      <c r="D146" s="61"/>
      <c r="E146" s="29"/>
      <c r="F146" s="29"/>
      <c r="G146" s="57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30"/>
      <c r="Z146" s="30"/>
    </row>
    <row r="147" ht="14.25" customHeight="1">
      <c r="A147" s="62"/>
      <c r="B147" s="59"/>
      <c r="C147" s="60"/>
      <c r="D147" s="61"/>
      <c r="E147" s="29"/>
      <c r="F147" s="29"/>
      <c r="G147" s="57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30"/>
      <c r="Z147" s="30"/>
    </row>
    <row r="148" ht="14.25" customHeight="1">
      <c r="A148" s="62"/>
      <c r="B148" s="59"/>
      <c r="C148" s="60"/>
      <c r="D148" s="61"/>
      <c r="E148" s="29"/>
      <c r="F148" s="29"/>
      <c r="G148" s="57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30"/>
      <c r="Z148" s="30"/>
    </row>
    <row r="149" ht="14.25" customHeight="1">
      <c r="A149" s="62"/>
      <c r="B149" s="59"/>
      <c r="C149" s="60"/>
      <c r="D149" s="61"/>
      <c r="E149" s="29"/>
      <c r="F149" s="29"/>
      <c r="G149" s="57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30"/>
      <c r="Z149" s="30"/>
    </row>
    <row r="150" ht="14.25" customHeight="1">
      <c r="A150" s="62"/>
      <c r="B150" s="59"/>
      <c r="C150" s="60"/>
      <c r="D150" s="61"/>
      <c r="E150" s="29"/>
      <c r="F150" s="29"/>
      <c r="G150" s="57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30"/>
      <c r="Z150" s="30"/>
    </row>
    <row r="151" ht="14.25" customHeight="1">
      <c r="A151" s="62"/>
      <c r="B151" s="59"/>
      <c r="C151" s="60"/>
      <c r="D151" s="61"/>
      <c r="E151" s="29"/>
      <c r="F151" s="29"/>
      <c r="G151" s="57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30"/>
      <c r="Z151" s="30"/>
    </row>
    <row r="152" ht="14.25" customHeight="1">
      <c r="A152" s="62"/>
      <c r="B152" s="59"/>
      <c r="C152" s="60"/>
      <c r="D152" s="61"/>
      <c r="E152" s="29"/>
      <c r="F152" s="29"/>
      <c r="G152" s="57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30"/>
      <c r="Z152" s="30"/>
    </row>
    <row r="153" ht="14.25" customHeight="1">
      <c r="A153" s="62"/>
      <c r="B153" s="59"/>
      <c r="C153" s="60"/>
      <c r="D153" s="61"/>
      <c r="E153" s="29"/>
      <c r="F153" s="29"/>
      <c r="G153" s="57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30"/>
      <c r="Z153" s="30"/>
    </row>
    <row r="154" ht="14.25" customHeight="1">
      <c r="A154" s="62"/>
      <c r="B154" s="59"/>
      <c r="C154" s="60"/>
      <c r="D154" s="61"/>
      <c r="E154" s="29"/>
      <c r="F154" s="29"/>
      <c r="G154" s="57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30"/>
      <c r="Z154" s="30"/>
    </row>
    <row r="155" ht="14.25" customHeight="1">
      <c r="A155" s="62"/>
      <c r="B155" s="59"/>
      <c r="C155" s="60"/>
      <c r="D155" s="61"/>
      <c r="E155" s="29"/>
      <c r="F155" s="29"/>
      <c r="G155" s="57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30"/>
      <c r="Z155" s="30"/>
    </row>
    <row r="156" ht="14.25" customHeight="1">
      <c r="A156" s="62"/>
      <c r="B156" s="59"/>
      <c r="C156" s="60"/>
      <c r="D156" s="61"/>
      <c r="E156" s="29"/>
      <c r="F156" s="29"/>
      <c r="G156" s="57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30"/>
      <c r="Z156" s="30"/>
    </row>
    <row r="157" ht="14.25" customHeight="1">
      <c r="A157" s="62"/>
      <c r="B157" s="59"/>
      <c r="C157" s="60"/>
      <c r="D157" s="61"/>
      <c r="E157" s="29"/>
      <c r="F157" s="29"/>
      <c r="G157" s="57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30"/>
      <c r="Z157" s="30"/>
    </row>
    <row r="158" ht="14.25" customHeight="1">
      <c r="A158" s="62"/>
      <c r="B158" s="59"/>
      <c r="C158" s="60"/>
      <c r="D158" s="61"/>
      <c r="E158" s="29"/>
      <c r="F158" s="29"/>
      <c r="G158" s="57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30"/>
      <c r="Z158" s="30"/>
    </row>
    <row r="159" ht="14.25" customHeight="1">
      <c r="A159" s="62"/>
      <c r="B159" s="59"/>
      <c r="C159" s="60"/>
      <c r="D159" s="61"/>
      <c r="E159" s="29"/>
      <c r="F159" s="29"/>
      <c r="G159" s="57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30"/>
      <c r="Z159" s="30"/>
    </row>
    <row r="160" ht="14.25" customHeight="1">
      <c r="A160" s="62"/>
      <c r="B160" s="59"/>
      <c r="C160" s="60"/>
      <c r="D160" s="61"/>
      <c r="E160" s="29"/>
      <c r="F160" s="29"/>
      <c r="G160" s="57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30"/>
      <c r="Z160" s="30"/>
    </row>
    <row r="161" ht="14.25" customHeight="1">
      <c r="A161" s="62"/>
      <c r="B161" s="59"/>
      <c r="C161" s="60"/>
      <c r="D161" s="61"/>
      <c r="E161" s="29"/>
      <c r="F161" s="29"/>
      <c r="G161" s="57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30"/>
      <c r="Z161" s="30"/>
    </row>
    <row r="162" ht="14.25" customHeight="1">
      <c r="A162" s="62"/>
      <c r="B162" s="59"/>
      <c r="C162" s="60"/>
      <c r="D162" s="61"/>
      <c r="E162" s="29"/>
      <c r="F162" s="29"/>
      <c r="G162" s="57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30"/>
      <c r="Z162" s="30"/>
    </row>
    <row r="163" ht="14.25" customHeight="1">
      <c r="A163" s="62"/>
      <c r="B163" s="59"/>
      <c r="C163" s="60"/>
      <c r="D163" s="61"/>
      <c r="E163" s="29"/>
      <c r="F163" s="29"/>
      <c r="G163" s="57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30"/>
      <c r="Z163" s="30"/>
    </row>
    <row r="164" ht="14.25" customHeight="1">
      <c r="A164" s="62"/>
      <c r="B164" s="59"/>
      <c r="C164" s="60"/>
      <c r="D164" s="61"/>
      <c r="E164" s="29"/>
      <c r="F164" s="29"/>
      <c r="G164" s="57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30"/>
      <c r="Z164" s="30"/>
    </row>
    <row r="165" ht="14.25" customHeight="1">
      <c r="A165" s="62"/>
      <c r="B165" s="59"/>
      <c r="C165" s="60"/>
      <c r="D165" s="61"/>
      <c r="E165" s="29"/>
      <c r="F165" s="29"/>
      <c r="G165" s="57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30"/>
      <c r="Z165" s="30"/>
    </row>
    <row r="166" ht="14.25" customHeight="1">
      <c r="A166" s="62"/>
      <c r="B166" s="59"/>
      <c r="C166" s="60"/>
      <c r="D166" s="61"/>
      <c r="E166" s="29"/>
      <c r="F166" s="29"/>
      <c r="G166" s="57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30"/>
      <c r="Z166" s="30"/>
    </row>
    <row r="167" ht="14.25" customHeight="1">
      <c r="A167" s="62"/>
      <c r="B167" s="59"/>
      <c r="C167" s="60"/>
      <c r="D167" s="61"/>
      <c r="E167" s="29"/>
      <c r="F167" s="29"/>
      <c r="G167" s="57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30"/>
      <c r="Z167" s="30"/>
    </row>
    <row r="168" ht="14.25" customHeight="1">
      <c r="A168" s="62"/>
      <c r="B168" s="59"/>
      <c r="C168" s="60"/>
      <c r="D168" s="61"/>
      <c r="E168" s="29"/>
      <c r="F168" s="29"/>
      <c r="G168" s="57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30"/>
      <c r="Z168" s="30"/>
    </row>
    <row r="169" ht="14.25" customHeight="1">
      <c r="A169" s="62"/>
      <c r="B169" s="59"/>
      <c r="C169" s="60"/>
      <c r="D169" s="61"/>
      <c r="E169" s="29"/>
      <c r="F169" s="29"/>
      <c r="G169" s="57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30"/>
      <c r="Z169" s="30"/>
    </row>
    <row r="170" ht="14.25" customHeight="1">
      <c r="A170" s="62"/>
      <c r="B170" s="59"/>
      <c r="C170" s="60"/>
      <c r="D170" s="61"/>
      <c r="E170" s="29"/>
      <c r="F170" s="29"/>
      <c r="G170" s="57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30"/>
      <c r="Z170" s="30"/>
    </row>
    <row r="171" ht="14.25" customHeight="1">
      <c r="A171" s="62"/>
      <c r="B171" s="59"/>
      <c r="C171" s="60"/>
      <c r="D171" s="61"/>
      <c r="E171" s="29"/>
      <c r="F171" s="29"/>
      <c r="G171" s="57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30"/>
      <c r="Z171" s="30"/>
    </row>
    <row r="172" ht="14.25" customHeight="1">
      <c r="A172" s="62"/>
      <c r="B172" s="59"/>
      <c r="C172" s="60"/>
      <c r="D172" s="61"/>
      <c r="E172" s="29"/>
      <c r="F172" s="29"/>
      <c r="G172" s="57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30"/>
      <c r="Z172" s="30"/>
    </row>
    <row r="173" ht="14.25" customHeight="1">
      <c r="A173" s="62"/>
      <c r="B173" s="59"/>
      <c r="C173" s="60"/>
      <c r="D173" s="61"/>
      <c r="E173" s="29"/>
      <c r="F173" s="29"/>
      <c r="G173" s="57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30"/>
      <c r="Z173" s="30"/>
    </row>
    <row r="174" ht="14.25" customHeight="1">
      <c r="A174" s="62"/>
      <c r="B174" s="59"/>
      <c r="C174" s="60"/>
      <c r="D174" s="61"/>
      <c r="E174" s="29"/>
      <c r="F174" s="29"/>
      <c r="G174" s="57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30"/>
      <c r="Z174" s="30"/>
    </row>
    <row r="175" ht="14.25" customHeight="1">
      <c r="A175" s="62"/>
      <c r="B175" s="59"/>
      <c r="C175" s="60"/>
      <c r="D175" s="61"/>
      <c r="E175" s="29"/>
      <c r="F175" s="29"/>
      <c r="G175" s="57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30"/>
      <c r="Z175" s="30"/>
    </row>
    <row r="176" ht="14.25" customHeight="1">
      <c r="A176" s="62"/>
      <c r="B176" s="59"/>
      <c r="C176" s="60"/>
      <c r="D176" s="61"/>
      <c r="E176" s="29"/>
      <c r="F176" s="29"/>
      <c r="G176" s="57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30"/>
      <c r="Z176" s="30"/>
    </row>
    <row r="177" ht="14.25" customHeight="1">
      <c r="A177" s="62"/>
      <c r="B177" s="59"/>
      <c r="C177" s="60"/>
      <c r="D177" s="61"/>
      <c r="E177" s="29"/>
      <c r="F177" s="29"/>
      <c r="G177" s="57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30"/>
      <c r="Z177" s="30"/>
    </row>
    <row r="178" ht="14.25" customHeight="1">
      <c r="A178" s="62"/>
      <c r="B178" s="59"/>
      <c r="C178" s="60"/>
      <c r="D178" s="61"/>
      <c r="E178" s="29"/>
      <c r="F178" s="29"/>
      <c r="G178" s="57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30"/>
      <c r="Z178" s="30"/>
    </row>
    <row r="179" ht="14.25" customHeight="1">
      <c r="A179" s="62"/>
      <c r="B179" s="59"/>
      <c r="C179" s="60"/>
      <c r="D179" s="61"/>
      <c r="E179" s="29"/>
      <c r="F179" s="29"/>
      <c r="G179" s="57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30"/>
      <c r="Z179" s="30"/>
    </row>
    <row r="180" ht="14.25" customHeight="1">
      <c r="A180" s="62"/>
      <c r="B180" s="59"/>
      <c r="C180" s="60"/>
      <c r="D180" s="61"/>
      <c r="E180" s="29"/>
      <c r="F180" s="29"/>
      <c r="G180" s="57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30"/>
      <c r="Z180" s="30"/>
    </row>
    <row r="181" ht="14.25" customHeight="1">
      <c r="A181" s="62"/>
      <c r="B181" s="59"/>
      <c r="C181" s="60"/>
      <c r="D181" s="61"/>
      <c r="E181" s="29"/>
      <c r="F181" s="29"/>
      <c r="G181" s="57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30"/>
      <c r="Z181" s="30"/>
    </row>
    <row r="182" ht="14.25" customHeight="1">
      <c r="A182" s="62"/>
      <c r="B182" s="59"/>
      <c r="C182" s="60"/>
      <c r="D182" s="61"/>
      <c r="E182" s="29"/>
      <c r="F182" s="29"/>
      <c r="G182" s="57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30"/>
      <c r="Z182" s="30"/>
    </row>
    <row r="183" ht="14.25" customHeight="1">
      <c r="A183" s="62"/>
      <c r="B183" s="59"/>
      <c r="C183" s="60"/>
      <c r="D183" s="61"/>
      <c r="E183" s="29"/>
      <c r="F183" s="29"/>
      <c r="G183" s="57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30"/>
      <c r="Z183" s="30"/>
    </row>
    <row r="184" ht="14.25" customHeight="1">
      <c r="A184" s="62"/>
      <c r="B184" s="59"/>
      <c r="C184" s="60"/>
      <c r="D184" s="61"/>
      <c r="E184" s="29"/>
      <c r="F184" s="29"/>
      <c r="G184" s="57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30"/>
      <c r="Z184" s="30"/>
    </row>
    <row r="185" ht="14.25" customHeight="1">
      <c r="A185" s="62"/>
      <c r="B185" s="59"/>
      <c r="C185" s="60"/>
      <c r="D185" s="61"/>
      <c r="E185" s="29"/>
      <c r="F185" s="29"/>
      <c r="G185" s="57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30"/>
      <c r="Z185" s="30"/>
    </row>
    <row r="186" ht="14.25" customHeight="1">
      <c r="A186" s="62"/>
      <c r="B186" s="59"/>
      <c r="C186" s="60"/>
      <c r="D186" s="61"/>
      <c r="E186" s="29"/>
      <c r="F186" s="29"/>
      <c r="G186" s="57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30"/>
      <c r="Z186" s="30"/>
    </row>
    <row r="187" ht="14.25" customHeight="1">
      <c r="A187" s="62"/>
      <c r="B187" s="59"/>
      <c r="C187" s="60"/>
      <c r="D187" s="61"/>
      <c r="E187" s="29"/>
      <c r="F187" s="29"/>
      <c r="G187" s="57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30"/>
      <c r="Z187" s="30"/>
    </row>
    <row r="188" ht="14.25" customHeight="1">
      <c r="A188" s="62"/>
      <c r="B188" s="59"/>
      <c r="C188" s="60"/>
      <c r="D188" s="61"/>
      <c r="E188" s="29"/>
      <c r="F188" s="29"/>
      <c r="G188" s="57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30"/>
      <c r="Z188" s="30"/>
    </row>
    <row r="189" ht="14.25" customHeight="1">
      <c r="A189" s="62"/>
      <c r="B189" s="59"/>
      <c r="C189" s="60"/>
      <c r="D189" s="61"/>
      <c r="E189" s="29"/>
      <c r="F189" s="29"/>
      <c r="G189" s="57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30"/>
      <c r="Z189" s="30"/>
    </row>
    <row r="190" ht="14.25" customHeight="1">
      <c r="A190" s="62"/>
      <c r="B190" s="59"/>
      <c r="C190" s="60"/>
      <c r="D190" s="61"/>
      <c r="E190" s="29"/>
      <c r="F190" s="29"/>
      <c r="G190" s="57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30"/>
      <c r="Z190" s="30"/>
    </row>
    <row r="191" ht="14.25" customHeight="1">
      <c r="A191" s="62"/>
      <c r="B191" s="59"/>
      <c r="C191" s="60"/>
      <c r="D191" s="61"/>
      <c r="E191" s="29"/>
      <c r="F191" s="29"/>
      <c r="G191" s="57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30"/>
      <c r="Z191" s="30"/>
    </row>
    <row r="192" ht="14.25" customHeight="1">
      <c r="A192" s="62"/>
      <c r="B192" s="59"/>
      <c r="C192" s="60"/>
      <c r="D192" s="61"/>
      <c r="E192" s="29"/>
      <c r="F192" s="29"/>
      <c r="G192" s="57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30"/>
      <c r="Z192" s="30"/>
    </row>
    <row r="193" ht="14.25" customHeight="1">
      <c r="A193" s="62"/>
      <c r="B193" s="59"/>
      <c r="C193" s="60"/>
      <c r="D193" s="61"/>
      <c r="E193" s="29"/>
      <c r="F193" s="29"/>
      <c r="G193" s="57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30"/>
      <c r="Z193" s="30"/>
    </row>
    <row r="194" ht="14.25" customHeight="1">
      <c r="A194" s="62"/>
      <c r="B194" s="59"/>
      <c r="C194" s="60"/>
      <c r="D194" s="61"/>
      <c r="E194" s="29"/>
      <c r="F194" s="29"/>
      <c r="G194" s="57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30"/>
      <c r="Z194" s="30"/>
    </row>
    <row r="195" ht="14.25" customHeight="1">
      <c r="A195" s="62"/>
      <c r="B195" s="59"/>
      <c r="C195" s="60"/>
      <c r="D195" s="61"/>
      <c r="E195" s="29"/>
      <c r="F195" s="29"/>
      <c r="G195" s="57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30"/>
      <c r="Z195" s="30"/>
    </row>
    <row r="196" ht="14.25" customHeight="1">
      <c r="A196" s="62"/>
      <c r="B196" s="59"/>
      <c r="C196" s="60"/>
      <c r="D196" s="61"/>
      <c r="E196" s="29"/>
      <c r="F196" s="29"/>
      <c r="G196" s="57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30"/>
      <c r="Z196" s="30"/>
    </row>
    <row r="197" ht="14.25" customHeight="1">
      <c r="A197" s="62"/>
      <c r="B197" s="59"/>
      <c r="C197" s="60"/>
      <c r="D197" s="61"/>
      <c r="E197" s="29"/>
      <c r="F197" s="29"/>
      <c r="G197" s="57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30"/>
      <c r="Z197" s="30"/>
    </row>
    <row r="198" ht="14.25" customHeight="1">
      <c r="A198" s="62"/>
      <c r="B198" s="59"/>
      <c r="C198" s="60"/>
      <c r="D198" s="61"/>
      <c r="E198" s="29"/>
      <c r="F198" s="29"/>
      <c r="G198" s="57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30"/>
      <c r="Z198" s="30"/>
    </row>
    <row r="199" ht="14.25" customHeight="1">
      <c r="A199" s="62"/>
      <c r="B199" s="59"/>
      <c r="C199" s="60"/>
      <c r="D199" s="61"/>
      <c r="E199" s="29"/>
      <c r="F199" s="29"/>
      <c r="G199" s="57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30"/>
      <c r="Z199" s="30"/>
    </row>
    <row r="200" ht="14.25" customHeight="1">
      <c r="A200" s="62"/>
      <c r="B200" s="59"/>
      <c r="C200" s="60"/>
      <c r="D200" s="61"/>
      <c r="E200" s="29"/>
      <c r="F200" s="29"/>
      <c r="G200" s="57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30"/>
      <c r="Z200" s="30"/>
    </row>
    <row r="201" ht="14.25" customHeight="1">
      <c r="A201" s="62"/>
      <c r="B201" s="59"/>
      <c r="C201" s="60"/>
      <c r="D201" s="61"/>
      <c r="E201" s="29"/>
      <c r="F201" s="29"/>
      <c r="G201" s="57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30"/>
      <c r="Z201" s="30"/>
    </row>
    <row r="202" ht="14.25" customHeight="1">
      <c r="A202" s="62"/>
      <c r="B202" s="59"/>
      <c r="C202" s="60"/>
      <c r="D202" s="61"/>
      <c r="E202" s="29"/>
      <c r="F202" s="29"/>
      <c r="G202" s="57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30"/>
      <c r="Z202" s="30"/>
    </row>
    <row r="203" ht="14.25" customHeight="1">
      <c r="A203" s="62"/>
      <c r="B203" s="59"/>
      <c r="C203" s="60"/>
      <c r="D203" s="61"/>
      <c r="E203" s="29"/>
      <c r="F203" s="29"/>
      <c r="G203" s="57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30"/>
      <c r="Z203" s="30"/>
    </row>
    <row r="204" ht="14.25" customHeight="1">
      <c r="A204" s="62"/>
      <c r="B204" s="59"/>
      <c r="C204" s="60"/>
      <c r="D204" s="61"/>
      <c r="E204" s="29"/>
      <c r="F204" s="29"/>
      <c r="G204" s="57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30"/>
      <c r="Z204" s="30"/>
    </row>
    <row r="205" ht="14.25" customHeight="1">
      <c r="A205" s="62"/>
      <c r="B205" s="59"/>
      <c r="C205" s="60"/>
      <c r="D205" s="61"/>
      <c r="E205" s="29"/>
      <c r="F205" s="29"/>
      <c r="G205" s="57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30"/>
      <c r="Z205" s="30"/>
    </row>
    <row r="206" ht="14.25" customHeight="1">
      <c r="A206" s="62"/>
      <c r="B206" s="59"/>
      <c r="C206" s="60"/>
      <c r="D206" s="61"/>
      <c r="E206" s="29"/>
      <c r="F206" s="29"/>
      <c r="G206" s="57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30"/>
      <c r="Z206" s="30"/>
    </row>
    <row r="207" ht="14.25" customHeight="1">
      <c r="A207" s="62"/>
      <c r="B207" s="59"/>
      <c r="C207" s="60"/>
      <c r="D207" s="61"/>
      <c r="E207" s="29"/>
      <c r="F207" s="29"/>
      <c r="G207" s="57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30"/>
      <c r="Z207" s="30"/>
    </row>
    <row r="208" ht="14.25" customHeight="1">
      <c r="A208" s="62"/>
      <c r="B208" s="59"/>
      <c r="C208" s="60"/>
      <c r="D208" s="61"/>
      <c r="E208" s="29"/>
      <c r="F208" s="29"/>
      <c r="G208" s="57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30"/>
      <c r="Z208" s="30"/>
    </row>
    <row r="209" ht="14.25" customHeight="1">
      <c r="A209" s="62"/>
      <c r="B209" s="59"/>
      <c r="C209" s="60"/>
      <c r="D209" s="61"/>
      <c r="E209" s="29"/>
      <c r="F209" s="29"/>
      <c r="G209" s="57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30"/>
      <c r="Z209" s="30"/>
    </row>
    <row r="210" ht="14.25" customHeight="1">
      <c r="A210" s="62"/>
      <c r="B210" s="59"/>
      <c r="C210" s="60"/>
      <c r="D210" s="61"/>
      <c r="E210" s="29"/>
      <c r="F210" s="29"/>
      <c r="G210" s="57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30"/>
      <c r="Z210" s="30"/>
    </row>
    <row r="211" ht="14.25" customHeight="1">
      <c r="A211" s="62"/>
      <c r="B211" s="59"/>
      <c r="C211" s="60"/>
      <c r="D211" s="61"/>
      <c r="E211" s="29"/>
      <c r="F211" s="29"/>
      <c r="G211" s="57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30"/>
      <c r="Z211" s="30"/>
    </row>
    <row r="212" ht="14.25" customHeight="1">
      <c r="A212" s="62"/>
      <c r="B212" s="59"/>
      <c r="C212" s="60"/>
      <c r="D212" s="61"/>
      <c r="E212" s="29"/>
      <c r="F212" s="29"/>
      <c r="G212" s="57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30"/>
      <c r="Z212" s="30"/>
    </row>
    <row r="213" ht="14.25" customHeight="1">
      <c r="A213" s="62"/>
      <c r="B213" s="59"/>
      <c r="C213" s="60"/>
      <c r="D213" s="61"/>
      <c r="E213" s="29"/>
      <c r="F213" s="29"/>
      <c r="G213" s="57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30"/>
      <c r="Z213" s="30"/>
    </row>
    <row r="214" ht="14.25" customHeight="1">
      <c r="A214" s="62"/>
      <c r="B214" s="59"/>
      <c r="C214" s="60"/>
      <c r="D214" s="61"/>
      <c r="E214" s="29"/>
      <c r="F214" s="29"/>
      <c r="G214" s="57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30"/>
      <c r="Z214" s="30"/>
    </row>
    <row r="215" ht="14.25" customHeight="1">
      <c r="A215" s="62"/>
      <c r="B215" s="59"/>
      <c r="C215" s="60"/>
      <c r="D215" s="61"/>
      <c r="E215" s="29"/>
      <c r="F215" s="29"/>
      <c r="G215" s="57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30"/>
      <c r="Z215" s="30"/>
    </row>
    <row r="216" ht="14.25" customHeight="1">
      <c r="A216" s="62"/>
      <c r="B216" s="59"/>
      <c r="C216" s="60"/>
      <c r="D216" s="61"/>
      <c r="E216" s="29"/>
      <c r="F216" s="29"/>
      <c r="G216" s="57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30"/>
      <c r="Z216" s="30"/>
    </row>
    <row r="217" ht="14.25" customHeight="1">
      <c r="A217" s="62"/>
      <c r="B217" s="59"/>
      <c r="C217" s="60"/>
      <c r="D217" s="61"/>
      <c r="E217" s="29"/>
      <c r="F217" s="29"/>
      <c r="G217" s="57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30"/>
      <c r="Z217" s="30"/>
    </row>
    <row r="218" ht="14.25" customHeight="1">
      <c r="A218" s="62"/>
      <c r="B218" s="59"/>
      <c r="C218" s="60"/>
      <c r="D218" s="61"/>
      <c r="E218" s="29"/>
      <c r="F218" s="29"/>
      <c r="G218" s="57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30"/>
      <c r="Z218" s="30"/>
    </row>
    <row r="219" ht="14.25" customHeight="1">
      <c r="A219" s="62"/>
      <c r="B219" s="59"/>
      <c r="C219" s="60"/>
      <c r="D219" s="61"/>
      <c r="E219" s="29"/>
      <c r="F219" s="29"/>
      <c r="G219" s="57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30"/>
      <c r="Z219" s="30"/>
    </row>
    <row r="220" ht="14.25" customHeight="1">
      <c r="A220" s="62"/>
      <c r="B220" s="59"/>
      <c r="C220" s="60"/>
      <c r="D220" s="61"/>
      <c r="E220" s="29"/>
      <c r="F220" s="29"/>
      <c r="G220" s="57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30"/>
      <c r="Z220" s="30"/>
    </row>
    <row r="221" ht="14.25" customHeight="1">
      <c r="A221" s="62"/>
      <c r="B221" s="59"/>
      <c r="C221" s="60"/>
      <c r="D221" s="61"/>
      <c r="E221" s="29"/>
      <c r="F221" s="29"/>
      <c r="G221" s="57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30"/>
      <c r="Z221" s="30"/>
    </row>
    <row r="222" ht="14.25" customHeight="1">
      <c r="A222" s="62"/>
      <c r="B222" s="59"/>
      <c r="C222" s="60"/>
      <c r="D222" s="61"/>
      <c r="E222" s="29"/>
      <c r="F222" s="29"/>
      <c r="G222" s="57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30"/>
      <c r="Z222" s="30"/>
    </row>
    <row r="223" ht="14.25" customHeight="1">
      <c r="A223" s="62"/>
      <c r="B223" s="59"/>
      <c r="C223" s="60"/>
      <c r="D223" s="61"/>
      <c r="E223" s="29"/>
      <c r="F223" s="29"/>
      <c r="G223" s="57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30"/>
      <c r="Z223" s="30"/>
    </row>
    <row r="224" ht="14.25" customHeight="1">
      <c r="A224" s="62"/>
      <c r="B224" s="59"/>
      <c r="C224" s="60"/>
      <c r="D224" s="61"/>
      <c r="E224" s="29"/>
      <c r="F224" s="29"/>
      <c r="G224" s="57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30"/>
      <c r="Z224" s="30"/>
    </row>
    <row r="225" ht="14.25" customHeight="1">
      <c r="A225" s="62"/>
      <c r="B225" s="59"/>
      <c r="C225" s="60"/>
      <c r="D225" s="61"/>
      <c r="E225" s="29"/>
      <c r="F225" s="29"/>
      <c r="G225" s="57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30"/>
      <c r="Z225" s="30"/>
    </row>
    <row r="226" ht="14.25" customHeight="1">
      <c r="A226" s="62"/>
      <c r="B226" s="59"/>
      <c r="C226" s="60"/>
      <c r="D226" s="61"/>
      <c r="E226" s="29"/>
      <c r="F226" s="29"/>
      <c r="G226" s="57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30"/>
      <c r="Z226" s="30"/>
    </row>
    <row r="227" ht="14.25" customHeight="1">
      <c r="A227" s="62"/>
      <c r="B227" s="59"/>
      <c r="C227" s="60"/>
      <c r="D227" s="61"/>
      <c r="E227" s="29"/>
      <c r="F227" s="29"/>
      <c r="G227" s="57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30"/>
      <c r="Z227" s="30"/>
    </row>
    <row r="228" ht="14.25" customHeight="1">
      <c r="A228" s="62"/>
      <c r="B228" s="59"/>
      <c r="C228" s="60"/>
      <c r="D228" s="61"/>
      <c r="E228" s="29"/>
      <c r="F228" s="29"/>
      <c r="G228" s="57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30"/>
      <c r="Z228" s="30"/>
    </row>
    <row r="229" ht="14.25" customHeight="1">
      <c r="A229" s="62"/>
      <c r="B229" s="59"/>
      <c r="C229" s="60"/>
      <c r="D229" s="61"/>
      <c r="E229" s="29"/>
      <c r="F229" s="29"/>
      <c r="G229" s="57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30"/>
      <c r="Z229" s="30"/>
    </row>
    <row r="230" ht="14.25" customHeight="1">
      <c r="A230" s="62"/>
      <c r="B230" s="59"/>
      <c r="C230" s="60"/>
      <c r="D230" s="61"/>
      <c r="E230" s="29"/>
      <c r="F230" s="29"/>
      <c r="G230" s="57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30"/>
      <c r="Z230" s="30"/>
    </row>
    <row r="231" ht="14.25" customHeight="1">
      <c r="A231" s="62"/>
      <c r="B231" s="59"/>
      <c r="C231" s="60"/>
      <c r="D231" s="61"/>
      <c r="E231" s="29"/>
      <c r="F231" s="29"/>
      <c r="G231" s="57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30"/>
      <c r="Z231" s="30"/>
    </row>
    <row r="232" ht="14.25" customHeight="1">
      <c r="A232" s="62"/>
      <c r="B232" s="59"/>
      <c r="C232" s="60"/>
      <c r="D232" s="61"/>
      <c r="E232" s="29"/>
      <c r="F232" s="29"/>
      <c r="G232" s="57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30"/>
      <c r="Z232" s="30"/>
    </row>
    <row r="233" ht="14.25" customHeight="1">
      <c r="A233" s="62"/>
      <c r="B233" s="59"/>
      <c r="C233" s="60"/>
      <c r="D233" s="61"/>
      <c r="E233" s="29"/>
      <c r="F233" s="29"/>
      <c r="G233" s="57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30"/>
      <c r="Z233" s="30"/>
    </row>
    <row r="234" ht="14.25" customHeight="1">
      <c r="A234" s="62"/>
      <c r="B234" s="59"/>
      <c r="C234" s="60"/>
      <c r="D234" s="61"/>
      <c r="E234" s="29"/>
      <c r="F234" s="29"/>
      <c r="G234" s="57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30"/>
      <c r="Z234" s="30"/>
    </row>
    <row r="235" ht="14.25" customHeight="1">
      <c r="A235" s="62"/>
      <c r="B235" s="59"/>
      <c r="C235" s="60"/>
      <c r="D235" s="61"/>
      <c r="E235" s="29"/>
      <c r="F235" s="29"/>
      <c r="G235" s="57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30"/>
      <c r="Z235" s="30"/>
    </row>
    <row r="236" ht="14.25" customHeight="1">
      <c r="A236" s="62"/>
      <c r="B236" s="59"/>
      <c r="C236" s="60"/>
      <c r="D236" s="61"/>
      <c r="E236" s="29"/>
      <c r="F236" s="29"/>
      <c r="G236" s="57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30"/>
      <c r="Z236" s="30"/>
    </row>
    <row r="237" ht="14.25" customHeight="1">
      <c r="A237" s="62"/>
      <c r="B237" s="59"/>
      <c r="C237" s="60"/>
      <c r="D237" s="61"/>
      <c r="E237" s="29"/>
      <c r="F237" s="29"/>
      <c r="G237" s="57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30"/>
      <c r="Z237" s="30"/>
    </row>
    <row r="238" ht="14.25" customHeight="1">
      <c r="A238" s="62"/>
      <c r="B238" s="59"/>
      <c r="C238" s="60"/>
      <c r="D238" s="61"/>
      <c r="E238" s="29"/>
      <c r="F238" s="29"/>
      <c r="G238" s="57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30"/>
      <c r="Z238" s="30"/>
    </row>
    <row r="239" ht="14.25" customHeight="1">
      <c r="A239" s="62"/>
      <c r="B239" s="59"/>
      <c r="C239" s="60"/>
      <c r="D239" s="61"/>
      <c r="E239" s="29"/>
      <c r="F239" s="29"/>
      <c r="G239" s="57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30"/>
      <c r="Z239" s="30"/>
    </row>
    <row r="240" ht="14.25" customHeight="1">
      <c r="A240" s="62"/>
      <c r="B240" s="59"/>
      <c r="C240" s="60"/>
      <c r="D240" s="61"/>
      <c r="E240" s="29"/>
      <c r="F240" s="29"/>
      <c r="G240" s="57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30"/>
      <c r="Z240" s="30"/>
    </row>
    <row r="241" ht="14.25" customHeight="1">
      <c r="A241" s="62"/>
      <c r="B241" s="59"/>
      <c r="C241" s="60"/>
      <c r="D241" s="61"/>
      <c r="E241" s="29"/>
      <c r="F241" s="29"/>
      <c r="G241" s="57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30"/>
      <c r="Z241" s="30"/>
    </row>
    <row r="242" ht="14.25" customHeight="1">
      <c r="A242" s="62"/>
      <c r="B242" s="59"/>
      <c r="C242" s="60"/>
      <c r="D242" s="61"/>
      <c r="E242" s="29"/>
      <c r="F242" s="29"/>
      <c r="G242" s="57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30"/>
      <c r="Z242" s="30"/>
    </row>
    <row r="243" ht="14.25" customHeight="1">
      <c r="A243" s="62"/>
      <c r="B243" s="59"/>
      <c r="C243" s="60"/>
      <c r="D243" s="61"/>
      <c r="E243" s="29"/>
      <c r="F243" s="29"/>
      <c r="G243" s="57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30"/>
      <c r="Z243" s="30"/>
    </row>
    <row r="244" ht="14.25" customHeight="1">
      <c r="A244" s="62"/>
      <c r="B244" s="59"/>
      <c r="C244" s="60"/>
      <c r="D244" s="61"/>
      <c r="E244" s="29"/>
      <c r="F244" s="29"/>
      <c r="G244" s="57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30"/>
      <c r="Z244" s="30"/>
    </row>
    <row r="245" ht="14.25" customHeight="1">
      <c r="A245" s="62"/>
      <c r="B245" s="59"/>
      <c r="C245" s="60"/>
      <c r="D245" s="61"/>
      <c r="E245" s="29"/>
      <c r="F245" s="29"/>
      <c r="G245" s="57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30"/>
      <c r="Z245" s="30"/>
    </row>
    <row r="246" ht="14.25" customHeight="1">
      <c r="A246" s="62"/>
      <c r="B246" s="59"/>
      <c r="C246" s="60"/>
      <c r="D246" s="61"/>
      <c r="E246" s="29"/>
      <c r="F246" s="29"/>
      <c r="G246" s="57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30"/>
      <c r="Z246" s="30"/>
    </row>
    <row r="247" ht="14.25" customHeight="1">
      <c r="A247" s="62"/>
      <c r="B247" s="59"/>
      <c r="C247" s="60"/>
      <c r="D247" s="61"/>
      <c r="E247" s="29"/>
      <c r="F247" s="29"/>
      <c r="G247" s="57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30"/>
      <c r="Z247" s="30"/>
    </row>
    <row r="248" ht="14.25" customHeight="1">
      <c r="A248" s="62"/>
      <c r="B248" s="59"/>
      <c r="C248" s="60"/>
      <c r="D248" s="61"/>
      <c r="E248" s="29"/>
      <c r="F248" s="29"/>
      <c r="G248" s="57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30"/>
      <c r="Z248" s="30"/>
    </row>
    <row r="249" ht="14.25" customHeight="1">
      <c r="A249" s="62"/>
      <c r="B249" s="59"/>
      <c r="C249" s="60"/>
      <c r="D249" s="61"/>
      <c r="E249" s="29"/>
      <c r="F249" s="29"/>
      <c r="G249" s="57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30"/>
      <c r="Z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0.86"/>
  </cols>
  <sheetData>
    <row r="1">
      <c r="A1" s="105" t="s">
        <v>109</v>
      </c>
      <c r="B1" s="52"/>
    </row>
    <row r="2">
      <c r="A2" s="105"/>
    </row>
    <row r="3">
      <c r="A3" s="104" t="s">
        <v>110</v>
      </c>
    </row>
    <row r="4">
      <c r="A4" s="4" t="s">
        <v>111</v>
      </c>
    </row>
    <row r="5">
      <c r="A5" s="4" t="s">
        <v>112</v>
      </c>
    </row>
    <row r="6">
      <c r="A6" s="4" t="s">
        <v>113</v>
      </c>
    </row>
    <row r="7">
      <c r="A7" s="104" t="s">
        <v>114</v>
      </c>
    </row>
    <row r="8">
      <c r="A8" s="104" t="s">
        <v>115</v>
      </c>
      <c r="B8" s="52"/>
    </row>
    <row r="9">
      <c r="A9" s="104" t="s">
        <v>116</v>
      </c>
      <c r="B9" s="52"/>
    </row>
    <row r="10">
      <c r="A10" s="106" t="s">
        <v>117</v>
      </c>
    </row>
    <row r="11">
      <c r="A11" s="104" t="s">
        <v>118</v>
      </c>
    </row>
    <row r="12">
      <c r="A12" s="104" t="s">
        <v>119</v>
      </c>
    </row>
    <row r="13">
      <c r="A13" s="3" t="s">
        <v>120</v>
      </c>
    </row>
    <row r="14">
      <c r="A14" s="4" t="s">
        <v>121</v>
      </c>
    </row>
    <row r="15">
      <c r="A15" s="4" t="s">
        <v>122</v>
      </c>
    </row>
    <row r="16" ht="15.0" customHeight="1">
      <c r="A16" s="3"/>
    </row>
    <row r="18">
      <c r="A18" s="20"/>
    </row>
    <row r="20">
      <c r="A20" s="104" t="s">
        <v>11</v>
      </c>
    </row>
    <row r="21" ht="15.75" customHeight="1">
      <c r="A21" s="104" t="s">
        <v>11</v>
      </c>
    </row>
    <row r="22" ht="15.75" customHeight="1">
      <c r="A22" s="52"/>
    </row>
    <row r="23" ht="15.75" customHeight="1">
      <c r="A23" s="52"/>
    </row>
    <row r="24" ht="15.75" customHeight="1">
      <c r="A24" s="52"/>
    </row>
    <row r="25" ht="15.75" customHeight="1">
      <c r="A25" s="52"/>
    </row>
    <row r="26" ht="15.75" customHeight="1">
      <c r="A26" s="52"/>
    </row>
    <row r="27" ht="15.75" customHeight="1">
      <c r="A27" s="52"/>
    </row>
    <row r="28" ht="15.75" customHeight="1">
      <c r="A28" s="52"/>
    </row>
    <row r="29" ht="15.75" customHeight="1">
      <c r="A29" s="52"/>
    </row>
    <row r="30" ht="15.75" customHeight="1">
      <c r="A30" s="52"/>
    </row>
    <row r="31" ht="15.75" customHeight="1">
      <c r="A31" s="52"/>
    </row>
    <row r="32" ht="15.75" customHeight="1">
      <c r="A32" s="107"/>
    </row>
    <row r="33" ht="15.75" customHeight="1">
      <c r="A33" s="107"/>
    </row>
    <row r="34" ht="15.75" customHeight="1">
      <c r="A34" s="107"/>
    </row>
    <row r="35" ht="15.75" customHeight="1">
      <c r="A35" s="108"/>
    </row>
    <row r="36" ht="15.75" customHeight="1">
      <c r="A36" s="107"/>
    </row>
    <row r="37" ht="15.75" customHeight="1">
      <c r="A37" s="108"/>
    </row>
    <row r="38" ht="15.75" customHeight="1">
      <c r="A38" s="108"/>
    </row>
    <row r="39" ht="15.75" customHeight="1">
      <c r="A39" s="108"/>
    </row>
    <row r="40" ht="15.75" customHeight="1">
      <c r="A40" s="108"/>
    </row>
    <row r="41" ht="15.75" customHeight="1">
      <c r="A41" s="108"/>
    </row>
    <row r="42" ht="15.75" customHeight="1">
      <c r="A42" s="108"/>
    </row>
    <row r="43" ht="15.75" customHeight="1">
      <c r="A43" s="108"/>
    </row>
    <row r="44" ht="15.75" customHeight="1">
      <c r="A44" s="108"/>
    </row>
    <row r="45" ht="15.75" customHeight="1">
      <c r="A45" s="108"/>
    </row>
    <row r="46" ht="15.75" customHeight="1">
      <c r="A46" s="108"/>
    </row>
    <row r="47" ht="15.75" customHeight="1">
      <c r="A47" s="108"/>
    </row>
    <row r="48" ht="15.75" customHeight="1">
      <c r="A48" s="108"/>
    </row>
    <row r="49" ht="15.75" customHeight="1">
      <c r="A49" s="108"/>
    </row>
    <row r="50" ht="15.75" customHeight="1">
      <c r="A50" s="108"/>
    </row>
    <row r="51" ht="15.75" customHeight="1">
      <c r="A51" s="108"/>
    </row>
    <row r="52" ht="15.75" customHeight="1">
      <c r="A52" s="108"/>
    </row>
    <row r="53" ht="15.75" customHeight="1">
      <c r="A53" s="108"/>
    </row>
    <row r="54" ht="15.75" customHeight="1">
      <c r="A54" s="108"/>
    </row>
    <row r="55" ht="15.75" customHeight="1">
      <c r="A55" s="108"/>
    </row>
    <row r="56" ht="15.75" customHeight="1">
      <c r="A56" s="108"/>
    </row>
    <row r="57" ht="15.75" customHeight="1">
      <c r="A57" s="108"/>
    </row>
    <row r="58" ht="15.75" customHeight="1">
      <c r="A58" s="108"/>
    </row>
    <row r="59" ht="15.75" customHeight="1">
      <c r="A59" s="108"/>
    </row>
    <row r="60" ht="15.75" customHeight="1">
      <c r="A60" s="108"/>
    </row>
    <row r="61" ht="15.75" customHeight="1">
      <c r="A61" s="108"/>
    </row>
    <row r="62" ht="15.75" customHeight="1">
      <c r="A62" s="108"/>
    </row>
    <row r="63" ht="15.75" customHeight="1">
      <c r="A63" s="108"/>
    </row>
    <row r="64" ht="15.75" customHeight="1">
      <c r="A64" s="108"/>
    </row>
    <row r="65" ht="15.75" customHeight="1">
      <c r="A65" s="108"/>
    </row>
    <row r="66" ht="15.75" customHeight="1">
      <c r="A66" s="108"/>
    </row>
    <row r="67" ht="15.75" customHeight="1">
      <c r="A67" s="108"/>
    </row>
    <row r="68" ht="15.75" customHeight="1">
      <c r="A68" s="108"/>
    </row>
    <row r="69" ht="15.75" customHeight="1">
      <c r="A69" s="108"/>
    </row>
    <row r="70" ht="15.75" customHeight="1">
      <c r="A70" s="108"/>
    </row>
    <row r="71" ht="15.75" customHeight="1">
      <c r="A71" s="108"/>
    </row>
    <row r="72" ht="15.75" customHeight="1">
      <c r="A72" s="108"/>
    </row>
    <row r="73" ht="15.75" customHeight="1">
      <c r="A73" s="108"/>
    </row>
    <row r="74" ht="15.75" customHeight="1">
      <c r="A74" s="108"/>
    </row>
    <row r="75" ht="15.75" customHeight="1">
      <c r="A75" s="108"/>
    </row>
    <row r="76" ht="15.75" customHeight="1">
      <c r="A76" s="108"/>
    </row>
    <row r="77" ht="15.75" customHeight="1">
      <c r="A77" s="108"/>
    </row>
    <row r="78" ht="15.75" customHeight="1">
      <c r="A78" s="108"/>
    </row>
    <row r="79" ht="15.75" customHeight="1">
      <c r="A79" s="108"/>
    </row>
    <row r="80" ht="15.75" customHeight="1">
      <c r="A80" s="108"/>
    </row>
    <row r="81" ht="15.75" customHeight="1">
      <c r="A81" s="108"/>
    </row>
    <row r="82" ht="15.75" customHeight="1">
      <c r="A82" s="108"/>
    </row>
    <row r="83" ht="15.75" customHeight="1">
      <c r="A83" s="108"/>
    </row>
    <row r="84" ht="15.75" customHeight="1">
      <c r="A84" s="108"/>
    </row>
    <row r="85" ht="15.75" customHeight="1">
      <c r="A85" s="108"/>
    </row>
    <row r="86" ht="15.75" customHeight="1">
      <c r="A86" s="108"/>
    </row>
    <row r="87" ht="15.75" customHeight="1">
      <c r="A87" s="108"/>
    </row>
    <row r="88" ht="15.75" customHeight="1">
      <c r="A88" s="108"/>
    </row>
    <row r="89" ht="15.75" customHeight="1">
      <c r="A89" s="108"/>
    </row>
    <row r="90" ht="15.75" customHeight="1">
      <c r="A90" s="108"/>
    </row>
    <row r="91" ht="15.75" customHeight="1">
      <c r="A91" s="108"/>
    </row>
    <row r="92" ht="15.75" customHeight="1">
      <c r="A92" s="108"/>
    </row>
    <row r="93" ht="15.75" customHeight="1">
      <c r="A93" s="108"/>
    </row>
    <row r="94" ht="15.75" customHeight="1">
      <c r="A94" s="108"/>
    </row>
    <row r="95" ht="15.75" customHeight="1">
      <c r="A95" s="108"/>
    </row>
    <row r="96" ht="15.75" customHeight="1">
      <c r="A96" s="108"/>
    </row>
    <row r="97" ht="15.75" customHeight="1">
      <c r="A97" s="108"/>
    </row>
    <row r="98" ht="15.75" customHeight="1">
      <c r="A98" s="108"/>
    </row>
    <row r="99" ht="15.75" customHeight="1">
      <c r="A99" s="108"/>
    </row>
    <row r="100" ht="15.75" customHeight="1">
      <c r="A100" s="108"/>
    </row>
    <row r="101" ht="15.75" customHeight="1">
      <c r="A101" s="108"/>
    </row>
    <row r="102" ht="15.75" customHeight="1">
      <c r="A102" s="108"/>
    </row>
    <row r="103" ht="15.75" customHeight="1">
      <c r="A103" s="108"/>
    </row>
    <row r="104" ht="15.75" customHeight="1">
      <c r="A104" s="108"/>
    </row>
    <row r="105" ht="15.75" customHeight="1">
      <c r="A105" s="108"/>
    </row>
    <row r="106" ht="15.75" customHeight="1">
      <c r="A106" s="108"/>
    </row>
    <row r="107" ht="15.75" customHeight="1">
      <c r="A107" s="108"/>
    </row>
    <row r="108" ht="15.75" customHeight="1">
      <c r="A108" s="108"/>
    </row>
    <row r="109" ht="15.75" customHeight="1">
      <c r="A109" s="108"/>
    </row>
    <row r="110" ht="15.75" customHeight="1">
      <c r="A110" s="108"/>
    </row>
    <row r="111" ht="15.75" customHeight="1">
      <c r="A111" s="108"/>
    </row>
    <row r="112" ht="15.75" customHeight="1">
      <c r="A112" s="108"/>
    </row>
    <row r="113" ht="15.75" customHeight="1">
      <c r="A113" s="108"/>
    </row>
    <row r="114" ht="15.75" customHeight="1">
      <c r="A114" s="108"/>
    </row>
    <row r="115" ht="15.75" customHeight="1">
      <c r="A115" s="108"/>
    </row>
    <row r="116" ht="15.75" customHeight="1">
      <c r="A116" s="108"/>
    </row>
    <row r="117" ht="15.75" customHeight="1">
      <c r="A117" s="108"/>
    </row>
    <row r="118" ht="15.75" customHeight="1">
      <c r="A118" s="108"/>
    </row>
    <row r="119" ht="15.75" customHeight="1">
      <c r="A119" s="108"/>
    </row>
    <row r="120" ht="15.75" customHeight="1">
      <c r="A120" s="108"/>
    </row>
    <row r="121" ht="15.75" customHeight="1">
      <c r="A121" s="108"/>
    </row>
    <row r="122" ht="15.75" customHeight="1">
      <c r="A122" s="108"/>
    </row>
    <row r="123" ht="15.75" customHeight="1">
      <c r="A123" s="108"/>
    </row>
    <row r="124" ht="15.75" customHeight="1">
      <c r="A124" s="108"/>
    </row>
    <row r="125" ht="15.75" customHeight="1">
      <c r="A125" s="108"/>
    </row>
    <row r="126" ht="15.75" customHeight="1">
      <c r="A126" s="108"/>
    </row>
    <row r="127" ht="15.75" customHeight="1">
      <c r="A127" s="108"/>
    </row>
    <row r="128" ht="15.75" customHeight="1">
      <c r="A128" s="108"/>
    </row>
    <row r="129" ht="15.75" customHeight="1">
      <c r="A129" s="108"/>
    </row>
    <row r="130" ht="15.75" customHeight="1">
      <c r="A130" s="108"/>
    </row>
    <row r="131" ht="15.75" customHeight="1">
      <c r="A131" s="108"/>
    </row>
    <row r="132" ht="15.75" customHeight="1">
      <c r="A132" s="108"/>
    </row>
    <row r="133" ht="15.75" customHeight="1">
      <c r="A133" s="108"/>
    </row>
    <row r="134" ht="15.75" customHeight="1">
      <c r="A134" s="108"/>
    </row>
    <row r="135" ht="15.75" customHeight="1">
      <c r="A135" s="108"/>
    </row>
    <row r="136" ht="15.75" customHeight="1">
      <c r="A136" s="108"/>
    </row>
    <row r="137" ht="15.75" customHeight="1">
      <c r="A137" s="108"/>
    </row>
    <row r="138" ht="15.75" customHeight="1">
      <c r="A138" s="108"/>
    </row>
    <row r="139" ht="15.75" customHeight="1">
      <c r="A139" s="108"/>
    </row>
    <row r="140" ht="15.75" customHeight="1">
      <c r="A140" s="108"/>
    </row>
    <row r="141" ht="15.75" customHeight="1">
      <c r="A141" s="108"/>
    </row>
    <row r="142" ht="15.75" customHeight="1">
      <c r="A142" s="108"/>
    </row>
    <row r="143" ht="15.75" customHeight="1">
      <c r="A143" s="108"/>
    </row>
    <row r="144" ht="15.75" customHeight="1">
      <c r="A144" s="108"/>
    </row>
    <row r="145" ht="15.75" customHeight="1">
      <c r="A145" s="108"/>
    </row>
    <row r="146" ht="15.75" customHeight="1">
      <c r="A146" s="108"/>
    </row>
    <row r="147" ht="15.75" customHeight="1">
      <c r="A147" s="108"/>
    </row>
    <row r="148" ht="15.75" customHeight="1">
      <c r="A148" s="108"/>
    </row>
    <row r="149" ht="15.75" customHeight="1">
      <c r="A149" s="108"/>
    </row>
    <row r="150" ht="15.75" customHeight="1">
      <c r="A150" s="108"/>
    </row>
    <row r="151" ht="15.75" customHeight="1">
      <c r="A151" s="108"/>
    </row>
    <row r="152" ht="15.75" customHeight="1">
      <c r="A152" s="108"/>
    </row>
    <row r="153" ht="15.75" customHeight="1">
      <c r="A153" s="108"/>
    </row>
    <row r="154" ht="15.75" customHeight="1">
      <c r="A154" s="108"/>
    </row>
    <row r="155" ht="15.75" customHeight="1">
      <c r="A155" s="108"/>
    </row>
    <row r="156" ht="15.75" customHeight="1">
      <c r="A156" s="108"/>
    </row>
    <row r="157" ht="15.75" customHeight="1">
      <c r="A157" s="108"/>
    </row>
    <row r="158" ht="15.75" customHeight="1">
      <c r="A158" s="108"/>
    </row>
    <row r="159" ht="15.75" customHeight="1">
      <c r="A159" s="108"/>
    </row>
    <row r="160" ht="15.75" customHeight="1">
      <c r="A160" s="108"/>
    </row>
    <row r="161" ht="15.75" customHeight="1">
      <c r="A161" s="108"/>
    </row>
    <row r="162" ht="15.75" customHeight="1">
      <c r="A162" s="108"/>
    </row>
    <row r="163" ht="15.75" customHeight="1">
      <c r="A163" s="108"/>
    </row>
    <row r="164" ht="15.75" customHeight="1">
      <c r="A164" s="108"/>
    </row>
    <row r="165" ht="15.75" customHeight="1">
      <c r="A165" s="108"/>
    </row>
    <row r="166" ht="15.75" customHeight="1">
      <c r="A166" s="108"/>
    </row>
    <row r="167" ht="15.75" customHeight="1">
      <c r="A167" s="108"/>
    </row>
    <row r="168" ht="15.75" customHeight="1">
      <c r="A168" s="108"/>
    </row>
    <row r="169" ht="15.75" customHeight="1">
      <c r="A169" s="108"/>
    </row>
    <row r="170" ht="15.75" customHeight="1">
      <c r="A170" s="108"/>
    </row>
    <row r="171" ht="15.75" customHeight="1">
      <c r="A171" s="108"/>
    </row>
    <row r="172" ht="15.75" customHeight="1">
      <c r="A172" s="108"/>
    </row>
    <row r="173" ht="15.75" customHeight="1">
      <c r="A173" s="108"/>
    </row>
    <row r="174" ht="15.75" customHeight="1">
      <c r="A174" s="108"/>
    </row>
    <row r="175" ht="15.75" customHeight="1">
      <c r="A175" s="108"/>
    </row>
    <row r="176" ht="15.75" customHeight="1">
      <c r="A176" s="108"/>
    </row>
    <row r="177" ht="15.75" customHeight="1">
      <c r="A177" s="108"/>
    </row>
    <row r="178" ht="15.75" customHeight="1">
      <c r="A178" s="108"/>
    </row>
    <row r="179" ht="15.75" customHeight="1">
      <c r="A179" s="108"/>
    </row>
    <row r="180" ht="15.75" customHeight="1">
      <c r="A180" s="108"/>
    </row>
    <row r="181" ht="15.75" customHeight="1">
      <c r="A181" s="108"/>
    </row>
    <row r="182" ht="15.75" customHeight="1">
      <c r="A182" s="108"/>
    </row>
    <row r="183" ht="15.75" customHeight="1">
      <c r="A183" s="108"/>
    </row>
    <row r="184" ht="15.75" customHeight="1">
      <c r="A184" s="108"/>
    </row>
    <row r="185" ht="15.75" customHeight="1">
      <c r="A185" s="108"/>
    </row>
    <row r="186" ht="15.75" customHeight="1">
      <c r="A186" s="108"/>
    </row>
    <row r="187" ht="15.75" customHeight="1">
      <c r="A187" s="108"/>
    </row>
    <row r="188" ht="15.75" customHeight="1">
      <c r="A188" s="108"/>
    </row>
    <row r="189" ht="15.75" customHeight="1">
      <c r="A189" s="108"/>
    </row>
    <row r="190" ht="15.75" customHeight="1">
      <c r="A190" s="108"/>
    </row>
    <row r="191" ht="15.75" customHeight="1">
      <c r="A191" s="108"/>
    </row>
    <row r="192" ht="15.75" customHeight="1">
      <c r="A192" s="108"/>
    </row>
    <row r="193" ht="15.75" customHeight="1">
      <c r="A193" s="108"/>
    </row>
    <row r="194" ht="15.75" customHeight="1">
      <c r="A194" s="108"/>
    </row>
    <row r="195" ht="15.75" customHeight="1">
      <c r="A195" s="108"/>
    </row>
    <row r="196" ht="15.75" customHeight="1">
      <c r="A196" s="108"/>
    </row>
    <row r="197" ht="15.75" customHeight="1">
      <c r="A197" s="108"/>
    </row>
    <row r="198" ht="15.75" customHeight="1">
      <c r="A198" s="108"/>
    </row>
    <row r="199" ht="15.75" customHeight="1">
      <c r="A199" s="108"/>
    </row>
    <row r="200" ht="15.75" customHeight="1">
      <c r="A200" s="108"/>
    </row>
    <row r="201" ht="15.75" customHeight="1">
      <c r="A201" s="108"/>
    </row>
    <row r="202" ht="15.75" customHeight="1">
      <c r="A202" s="108"/>
    </row>
    <row r="203" ht="15.75" customHeight="1">
      <c r="A203" s="108"/>
    </row>
    <row r="204" ht="15.75" customHeight="1">
      <c r="A204" s="108"/>
    </row>
    <row r="205" ht="15.75" customHeight="1">
      <c r="A205" s="108"/>
    </row>
    <row r="206" ht="15.75" customHeight="1">
      <c r="A206" s="108"/>
    </row>
    <row r="207" ht="15.75" customHeight="1">
      <c r="A207" s="108"/>
    </row>
    <row r="208" ht="15.75" customHeight="1">
      <c r="A208" s="108"/>
    </row>
    <row r="209" ht="15.75" customHeight="1">
      <c r="A209" s="108"/>
    </row>
    <row r="210" ht="15.75" customHeight="1">
      <c r="A210" s="108"/>
    </row>
    <row r="211" ht="15.75" customHeight="1">
      <c r="A211" s="108"/>
    </row>
    <row r="212" ht="15.75" customHeight="1">
      <c r="A212" s="108"/>
    </row>
    <row r="213" ht="15.75" customHeight="1">
      <c r="A213" s="108"/>
    </row>
    <row r="214" ht="15.75" customHeight="1">
      <c r="A214" s="108"/>
    </row>
    <row r="215" ht="15.75" customHeight="1">
      <c r="A215" s="108"/>
    </row>
    <row r="216" ht="15.75" customHeight="1">
      <c r="A216" s="108"/>
    </row>
    <row r="217" ht="15.75" customHeight="1">
      <c r="A217" s="108"/>
    </row>
    <row r="218" ht="15.75" customHeight="1">
      <c r="A218" s="108"/>
    </row>
    <row r="219" ht="15.75" customHeight="1">
      <c r="A219" s="108"/>
    </row>
    <row r="220" ht="15.75" customHeight="1">
      <c r="A220" s="108"/>
    </row>
    <row r="221" ht="15.75" customHeight="1">
      <c r="A221" s="108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2019-05-20T23:42:37Z</dcterms:created>
  <dc:creator>aranger</dc:creator>
</cp:coreProperties>
</file>